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858"/>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0" i="103" l="1"/>
  <c r="C17" i="88"/>
  <c r="C26" i="84"/>
  <c r="B10" i="83"/>
  <c r="C19" i="84" l="1"/>
  <c r="C18" i="84"/>
  <c r="C17" i="84"/>
  <c r="C15" i="84"/>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<sst xmlns="http://schemas.openxmlformats.org/spreadsheetml/2006/main" count="902" uniqueCount="369">
  <si>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</si>
  <si>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</si>
  <si>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</si>
  <si>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</si>
  <si>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</si>
  <si>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</si>
  <si>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</si>
  <si>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</si>
  <si>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</si>
  <si>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</si>
  <si>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</si>
  <si>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</si>
  <si>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</si>
  <si>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</si>
  <si>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</si>
  <si>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</si>
  <si>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</si>
  <si>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</si>
  <si>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</si>
  <si>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</si>
  <si>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</si>
  <si>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</si>
  <si>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</si>
  <si>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</si>
  <si>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</si>
  <si>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</si>
  <si>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</si>
  <si>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</si>
  <si>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</si>
  <si>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</si>
  <si>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</si>
  <si>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</si>
  <si>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</si>
  <si>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</si>
  <si>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</si>
  <si>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</si>
  <si>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</si>
  <si>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</si>
  <si>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</si>
  <si>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</si>
  <si>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</si>
  <si>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</si>
  <si>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</si>
  <si>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</si>
  <si>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</si>
  <si>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</si>
  <si>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</si>
  <si>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</si>
  <si>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</si>
  <si>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</si>
  <si>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</si>
  <si>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</si>
  <si>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</si>
  <si>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</si>
  <si>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</si>
  <si>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</si>
  <si>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</si>
  <si>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</si>
  <si>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</si>
  <si>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</si>
  <si>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</si>
  <si>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</si>
  <si>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</si>
  <si>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</si>
  <si>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</si>
  <si>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</si>
  <si>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</si>
  <si>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</si>
  <si>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</si>
  <si>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</si>
  <si>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</si>
  <si>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</si>
  <si>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</si>
  <si>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</si>
  <si>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</si>
  <si>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</si>
  <si>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</si>
  <si>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</si>
  <si>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</si>
  <si>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</si>
  <si>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</si>
  <si>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</si>
  <si>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</si>
  <si>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</si>
  <si>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</si>
  <si>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</si>
  <si>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うんしゅうみかん［露地］</t>
  </si>
  <si>
    <t>かき［露地］</t>
  </si>
  <si>
    <t>キウイフルーツ［露地］</t>
  </si>
  <si>
    <t>なし［露地］</t>
  </si>
  <si>
    <t>ぶどう［露地］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</si>
  <si>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</si>
  <si>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</si>
  <si>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</si>
  <si>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</si>
  <si>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</si>
  <si>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</si>
  <si>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</si>
  <si>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</si>
  <si>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</si>
  <si>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</si>
  <si>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</si>
  <si>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</si>
  <si>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</si>
  <si>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</si>
  <si>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</si>
  <si>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</si>
  <si>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</si>
  <si>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</si>
  <si>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</si>
  <si>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</si>
  <si>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</si>
  <si>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</si>
  <si>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</si>
  <si>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</si>
  <si>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</si>
  <si>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</si>
  <si>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</si>
  <si>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</si>
  <si>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</si>
  <si>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</si>
  <si>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</si>
  <si>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</si>
  <si>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</si>
  <si>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</si>
  <si>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</si>
  <si>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</si>
  <si>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</si>
  <si>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</si>
  <si>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</si>
  <si>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</si>
  <si>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</si>
  <si>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</si>
  <si>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</si>
  <si>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</si>
  <si>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</si>
  <si>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</si>
  <si>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</si>
  <si>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</si>
  <si>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</si>
  <si>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</si>
  <si>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</si>
  <si>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</si>
  <si>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</si>
  <si>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</si>
  <si>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</si>
  <si>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</si>
  <si>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</si>
  <si>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</si>
  <si>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</si>
  <si>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</si>
  <si>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</si>
  <si>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</si>
  <si>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</si>
  <si>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</si>
  <si>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</si>
  <si>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</si>
  <si>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</si>
  <si>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</si>
  <si>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</si>
  <si>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</si>
  <si>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</si>
  <si>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</si>
  <si>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</si>
  <si>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</si>
  <si>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</si>
  <si>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</si>
  <si>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</si>
  <si>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</si>
  <si>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</si>
  <si>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</si>
  <si>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</si>
  <si>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</si>
  <si>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</si>
  <si>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</si>
  <si>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</si>
  <si>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</si>
  <si>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</si>
  <si>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</si>
  <si>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</si>
  <si>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</si>
  <si>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</si>
  <si>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</si>
  <si>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</si>
  <si>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</si>
  <si>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</si>
  <si>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</si>
  <si>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</si>
  <si>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</si>
  <si>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</si>
  <si>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</si>
  <si>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</si>
  <si>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</si>
  <si>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</si>
  <si>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</si>
  <si>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</si>
  <si>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</si>
  <si>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</si>
  <si>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</si>
  <si>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</si>
  <si>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</si>
  <si>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</si>
  <si>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</si>
  <si>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</si>
  <si>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</si>
  <si>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</si>
  <si>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</si>
  <si>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</si>
  <si>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</si>
  <si>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</si>
  <si>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</si>
  <si>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</si>
  <si>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</si>
  <si>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</si>
  <si>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</si>
  <si>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</si>
  <si>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</si>
  <si>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</si>
  <si>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</si>
  <si>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</si>
  <si>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</si>
  <si>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</si>
  <si>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</si>
  <si>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</si>
  <si>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</si>
  <si>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</si>
  <si>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</si>
  <si>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</si>
  <si>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</si>
  <si>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</si>
  <si>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</si>
  <si>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</si>
  <si>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</si>
  <si>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</si>
  <si>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</si>
  <si>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</si>
  <si>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</si>
  <si>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</si>
  <si>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</si>
  <si>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</si>
  <si>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</si>
  <si>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</si>
  <si>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</si>
  <si>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</si>
  <si>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</si>
  <si>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</si>
  <si>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</si>
  <si>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</si>
  <si>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</si>
  <si>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</si>
  <si>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</si>
  <si>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</si>
  <si>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</si>
  <si>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</si>
  <si>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</si>
  <si>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</si>
  <si>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</si>
  <si>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</si>
  <si>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</si>
  <si>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</si>
  <si>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</si>
  <si>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</si>
  <si>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</si>
  <si>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</si>
  <si>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</si>
  <si>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</si>
  <si>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</si>
  <si>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</si>
  <si>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</si>
  <si>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</si>
  <si>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</si>
  <si>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</si>
  <si>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</si>
  <si>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</si>
  <si>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</si>
  <si>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</si>
  <si>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</si>
  <si>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</si>
  <si>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</si>
  <si>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</si>
  <si>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</si>
  <si>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</si>
  <si>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</si>
  <si>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</si>
  <si>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</si>
  <si>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</si>
  <si>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</si>
  <si>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</si>
  <si>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</si>
  <si>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</si>
  <si>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</si>
  <si>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</si>
  <si>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</si>
  <si>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</si>
  <si>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</si>
  <si>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</si>
  <si>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</si>
  <si>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</si>
  <si>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</si>
  <si>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</si>
  <si>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</si>
  <si>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</si>
  <si>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</si>
  <si>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</si>
  <si>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</si>
  <si>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</si>
  <si>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</si>
  <si>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</si>
  <si>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</si>
  <si>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</si>
  <si>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</si>
  <si>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</si>
  <si>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</si>
  <si>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</si>
  <si>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</si>
  <si>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</si>
  <si>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</si>
  <si>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</si>
  <si>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</si>
  <si>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</si>
  <si>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</si>
  <si>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</si>
  <si>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</si>
  <si>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</si>
  <si>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</si>
  <si>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</si>
  <si>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</si>
  <si>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</si>
  <si>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</si>
  <si>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</si>
  <si>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</si>
  <si>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</si>
  <si>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</si>
  <si>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</si>
  <si>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</si>
  <si>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</si>
  <si>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</si>
  <si>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</si>
  <si>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</si>
  <si>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</si>
  <si>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</si>
  <si>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</si>
  <si>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</si>
  <si>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</si>
  <si>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</si>
  <si>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</si>
  <si>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</si>
  <si>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</si>
  <si>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</si>
  <si>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</si>
  <si>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</si>
  <si>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</si>
  <si>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</si>
  <si>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</si>
  <si>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</si>
  <si>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</si>
  <si>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</si>
  <si>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</si>
  <si>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果樹共済</t>
    <rPh sb="0" eb="2">
      <t>カジュ</t>
    </rPh>
    <rPh sb="2" eb="4">
      <t>キョウサイ</t>
    </rPh>
    <phoneticPr fontId="3"/>
  </si>
  <si>
    <t>米穀</t>
    <rPh sb="0" eb="2">
      <t>ベイコク</t>
    </rPh>
    <phoneticPr fontId="3"/>
  </si>
  <si>
    <t>小麦（秋期には種する小麦）</t>
  </si>
  <si>
    <t>平成25年</t>
    <phoneticPr fontId="7"/>
  </si>
  <si>
    <t>平成26年</t>
    <phoneticPr fontId="7"/>
  </si>
  <si>
    <t>平成27年</t>
    <phoneticPr fontId="7"/>
  </si>
  <si>
    <t>平成28年</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</si>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</sst>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45</v>
      </c>
    </row>
    <row r="5" spans="2:2" ht="57.75" customHeight="1" thickBot="1">
      <c r="B5" s="248" t="s">
        <v>195</v>
      </c>
    </row>
    <row r="6" spans="2:2" ht="14.25" customHeight="1"/>
    <row r="7" spans="2:2">
      <c r="B7" s="76" t="s">
        <v>196</v>
      </c>
    </row>
    <row r="8" spans="2:2">
      <c r="B8" s="76" t="s">
        <v>197</v>
      </c>
    </row>
    <row r="9" spans="2:2">
      <c r="B9" s="76" t="s">
        <v>198</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367</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'パターン2-1'!B17</f>
        <v>平成27年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113</v>
      </c>
      <c r="C7" s="385" t="s">
        <v>54</v>
      </c>
      <c r="D7" s="385" t="s">
        <v>55</v>
      </c>
      <c r="E7" s="385" t="s">
        <v>56</v>
      </c>
      <c r="F7" s="385" t="s">
        <v>57</v>
      </c>
      <c r="G7" s="380" t="s">
        <v>140</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'パターン2-1'!B18</f>
        <v>平成26年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135</v>
      </c>
      <c r="D7" s="376" t="s">
        <v>112</v>
      </c>
      <c r="E7" s="374" t="s">
        <v>136</v>
      </c>
      <c r="F7" s="375"/>
      <c r="G7" s="363" t="s">
        <v>139</v>
      </c>
    </row>
    <row r="8" spans="1:10" s="88" customFormat="1" ht="15.75">
      <c r="A8" s="87"/>
      <c r="B8" s="197"/>
      <c r="C8" s="377"/>
      <c r="D8" s="377"/>
      <c r="E8" s="198" t="s">
        <v>49</v>
      </c>
      <c r="F8" s="199" t="s">
        <v>50</v>
      </c>
      <c r="G8" s="364"/>
      <c r="J8" s="87" t="s">
        <v>294</v>
      </c>
    </row>
    <row r="9" spans="1:10" s="88" customFormat="1" ht="15" customHeight="1">
      <c r="A9" s="87"/>
      <c r="B9" s="365" t="s">
        <v>175</v>
      </c>
      <c r="C9" s="368" t="s">
        <v>36</v>
      </c>
      <c r="D9" s="369"/>
      <c r="E9" s="369"/>
      <c r="F9" s="369"/>
      <c r="G9" s="370"/>
      <c r="J9" s="87" t="s">
        <v>315</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'パターン2-1'!B18</f>
        <v>平成26年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113</v>
      </c>
      <c r="C7" s="385" t="s">
        <v>54</v>
      </c>
      <c r="D7" s="385" t="s">
        <v>55</v>
      </c>
      <c r="E7" s="385" t="s">
        <v>56</v>
      </c>
      <c r="F7" s="385" t="s">
        <v>57</v>
      </c>
      <c r="G7" s="380" t="s">
        <v>140</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'パターン2-1'!B19</f>
        <v>平成25年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135</v>
      </c>
      <c r="D7" s="376" t="s">
        <v>112</v>
      </c>
      <c r="E7" s="374" t="s">
        <v>136</v>
      </c>
      <c r="F7" s="375"/>
      <c r="G7" s="363" t="s">
        <v>139</v>
      </c>
    </row>
    <row r="8" spans="1:10" s="88" customFormat="1" ht="15.75">
      <c r="A8" s="87"/>
      <c r="B8" s="197"/>
      <c r="C8" s="377"/>
      <c r="D8" s="377"/>
      <c r="E8" s="198" t="s">
        <v>49</v>
      </c>
      <c r="F8" s="199" t="s">
        <v>50</v>
      </c>
      <c r="G8" s="364"/>
      <c r="J8" s="87" t="s">
        <v>294</v>
      </c>
    </row>
    <row r="9" spans="1:10" s="88" customFormat="1" ht="15" customHeight="1">
      <c r="A9" s="87"/>
      <c r="B9" s="365" t="s">
        <v>175</v>
      </c>
      <c r="C9" s="368" t="s">
        <v>36</v>
      </c>
      <c r="D9" s="369"/>
      <c r="E9" s="369"/>
      <c r="F9" s="369"/>
      <c r="G9" s="370"/>
      <c r="J9" s="87" t="s">
        <v>315</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'パターン2-1'!B19</f>
        <v>平成25年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113</v>
      </c>
      <c r="C7" s="385" t="s">
        <v>54</v>
      </c>
      <c r="D7" s="385" t="s">
        <v>55</v>
      </c>
      <c r="E7" s="385" t="s">
        <v>56</v>
      </c>
      <c r="F7" s="385" t="s">
        <v>57</v>
      </c>
      <c r="G7" s="380" t="s">
        <v>140</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'パターン2-1'!B20</f>
        <v>平成23年</v>
      </c>
      <c r="E2" s="77"/>
      <c r="F2" s="77"/>
      <c r="G2" s="80"/>
    </row>
    <row r="3" spans="1:8" ht="15.75" customHeight="1">
      <c r="B3" s="81"/>
      <c r="C3" s="81"/>
      <c r="D3" s="81"/>
      <c r="E3" s="81"/>
      <c r="F3" s="81"/>
      <c r="G3" s="80"/>
    </row>
    <row r="4" spans="1:8" ht="15.75" customHeight="1">
      <c r="A4" s="82"/>
      <c r="B4" s="255" t="s">
        <v>241</v>
      </c>
      <c r="C4" s="83"/>
      <c r="G4" s="83"/>
    </row>
    <row r="5" spans="1:8" ht="15.75" customHeight="1">
      <c r="A5" s="82"/>
      <c r="B5" s="77" t="s">
        <v>240</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48</v>
      </c>
      <c r="C7" s="376" t="s">
        <v>135</v>
      </c>
      <c r="D7" s="376" t="s">
        <v>112</v>
      </c>
      <c r="E7" s="374" t="s">
        <v>136</v>
      </c>
      <c r="F7" s="375"/>
      <c r="G7" s="363" t="s">
        <v>137</v>
      </c>
    </row>
    <row r="8" spans="1:8" s="88" customFormat="1" ht="15.75">
      <c r="A8" s="87"/>
      <c r="B8" s="197"/>
      <c r="C8" s="377"/>
      <c r="D8" s="377"/>
      <c r="E8" s="247" t="s">
        <v>49</v>
      </c>
      <c r="F8" s="246" t="s">
        <v>50</v>
      </c>
      <c r="G8" s="364"/>
    </row>
    <row r="9" spans="1:8" s="88" customFormat="1" ht="15" customHeight="1">
      <c r="A9" s="87"/>
      <c r="B9" s="365" t="s">
        <v>175</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51</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52</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'パターン2-1'!B20</f>
        <v>平成23年</v>
      </c>
      <c r="F2" s="77"/>
      <c r="G2" s="77"/>
    </row>
    <row r="3" spans="1:8" ht="15.75" customHeight="1">
      <c r="B3" s="81"/>
      <c r="C3" s="81"/>
      <c r="D3" s="77"/>
      <c r="E3" s="81"/>
      <c r="F3" s="81"/>
      <c r="G3" s="81"/>
    </row>
    <row r="4" spans="1:8" ht="15.75" customHeight="1">
      <c r="A4" s="82"/>
      <c r="B4" s="255" t="s">
        <v>242</v>
      </c>
      <c r="C4" s="83"/>
      <c r="D4" s="82"/>
      <c r="E4" s="83"/>
    </row>
    <row r="5" spans="1:8" ht="15.75" customHeight="1">
      <c r="A5" s="82"/>
      <c r="B5" s="77" t="s">
        <v>287</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48</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'パターン2-1'!B21</f>
        <v>平成22年</v>
      </c>
      <c r="E2" s="77"/>
      <c r="F2" s="77"/>
      <c r="G2" s="80"/>
    </row>
    <row r="3" spans="1:8" ht="15.75" customHeight="1">
      <c r="B3" s="81"/>
      <c r="C3" s="81"/>
      <c r="D3" s="81"/>
      <c r="E3" s="81"/>
      <c r="F3" s="81"/>
      <c r="G3" s="80"/>
    </row>
    <row r="4" spans="1:8" ht="15.75" customHeight="1">
      <c r="A4" s="82"/>
      <c r="B4" s="255" t="s">
        <v>241</v>
      </c>
      <c r="C4" s="83"/>
      <c r="G4" s="83"/>
    </row>
    <row r="5" spans="1:8" ht="15.75" customHeight="1">
      <c r="A5" s="82"/>
      <c r="B5" s="77" t="s">
        <v>240</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48</v>
      </c>
      <c r="C7" s="376" t="s">
        <v>135</v>
      </c>
      <c r="D7" s="376" t="s">
        <v>112</v>
      </c>
      <c r="E7" s="374" t="s">
        <v>136</v>
      </c>
      <c r="F7" s="375"/>
      <c r="G7" s="363" t="s">
        <v>137</v>
      </c>
    </row>
    <row r="8" spans="1:8" s="201" customFormat="1" ht="15.75">
      <c r="A8" s="200"/>
      <c r="B8" s="197"/>
      <c r="C8" s="377"/>
      <c r="D8" s="377"/>
      <c r="E8" s="247" t="s">
        <v>49</v>
      </c>
      <c r="F8" s="246" t="s">
        <v>50</v>
      </c>
      <c r="G8" s="364"/>
    </row>
    <row r="9" spans="1:8" s="201" customFormat="1" ht="15" customHeight="1">
      <c r="A9" s="200"/>
      <c r="B9" s="365" t="s">
        <v>175</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51</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52</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'パターン2-1'!B21</f>
        <v>平成22年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287</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48</v>
      </c>
      <c r="C7" s="385" t="s">
        <v>54</v>
      </c>
      <c r="D7" s="385" t="s">
        <v>55</v>
      </c>
      <c r="E7" s="385" t="s">
        <v>56</v>
      </c>
      <c r="F7" s="385" t="s">
        <v>57</v>
      </c>
      <c r="G7" s="380" t="s">
        <v>138</v>
      </c>
    </row>
    <row r="8" spans="1:8" s="201" customFormat="1" ht="15" customHeight="1">
      <c r="A8" s="200"/>
      <c r="B8" s="379"/>
      <c r="C8" s="386"/>
      <c r="D8" s="386"/>
      <c r="E8" s="387"/>
      <c r="F8" s="386"/>
      <c r="G8" s="381"/>
    </row>
    <row r="9" spans="1:8" s="201" customFormat="1" ht="15" customHeight="1">
      <c r="A9" s="200"/>
      <c r="B9" s="365" t="s">
        <v>114</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58</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59</v>
      </c>
      <c r="C5" s="2"/>
      <c r="D5" s="2"/>
      <c r="E5" s="2"/>
      <c r="F5" s="2"/>
      <c r="G5" s="2"/>
    </row>
    <row r="6" spans="2:7" ht="5.25" customHeight="1">
      <c r="B6" s="2"/>
      <c r="C6" s="2"/>
      <c r="D6" s="2"/>
      <c r="E6" s="2"/>
      <c r="F6" s="2"/>
      <c r="G6" s="2"/>
    </row>
    <row r="7" spans="2:7" ht="16.5" customHeight="1">
      <c r="B7" s="2"/>
      <c r="C7" s="2"/>
      <c r="D7" s="2"/>
      <c r="E7" s="3" t="s">
        <v>60</v>
      </c>
      <c r="G7" s="2"/>
    </row>
    <row r="8" spans="2:7" ht="16.5" thickBot="1">
      <c r="B8" s="2" t="s">
        <v>61</v>
      </c>
      <c r="C8" s="2"/>
      <c r="D8" s="96" t="s">
        <v>292</v>
      </c>
      <c r="E8" s="96" t="s">
        <v>62</v>
      </c>
      <c r="G8" s="2"/>
    </row>
    <row r="9" spans="2:7" ht="34.5" customHeight="1" thickBot="1">
      <c r="B9" s="388" t="s">
        <v>63</v>
      </c>
      <c r="C9" s="97" t="s">
        <v>25</v>
      </c>
      <c r="D9" s="109"/>
      <c r="E9" s="109"/>
      <c r="G9" s="2"/>
    </row>
    <row r="10" spans="2:7" ht="34.5" customHeight="1" thickBot="1">
      <c r="B10" s="389"/>
      <c r="C10" s="97" t="s">
        <v>26</v>
      </c>
      <c r="D10" s="109"/>
      <c r="E10" s="109"/>
      <c r="G10" s="2"/>
    </row>
    <row r="11" spans="2:7" ht="34.5" customHeight="1" thickBot="1">
      <c r="B11" s="389"/>
      <c r="C11" s="98" t="s">
        <v>64</v>
      </c>
      <c r="D11" s="109"/>
      <c r="E11" s="109"/>
      <c r="G11" s="2"/>
    </row>
    <row r="12" spans="2:7" ht="34.5" customHeight="1" thickBot="1">
      <c r="B12" s="390"/>
      <c r="C12" s="98" t="s">
        <v>125</v>
      </c>
      <c r="D12" s="109"/>
      <c r="E12" s="109"/>
      <c r="G12" s="2"/>
    </row>
    <row r="13" spans="2:7" ht="34.5" customHeight="1" thickBot="1">
      <c r="B13" s="391" t="s">
        <v>65</v>
      </c>
      <c r="C13" s="392"/>
      <c r="D13" s="109"/>
      <c r="E13" s="109"/>
      <c r="G13" s="2"/>
    </row>
    <row r="14" spans="2:7" ht="34.5" customHeight="1" thickBot="1">
      <c r="B14" s="388" t="s">
        <v>66</v>
      </c>
      <c r="C14" s="98" t="s">
        <v>67</v>
      </c>
      <c r="D14" s="109"/>
      <c r="E14" s="109"/>
      <c r="G14" s="2"/>
    </row>
    <row r="15" spans="2:7" ht="34.5" customHeight="1" thickBot="1">
      <c r="B15" s="393"/>
      <c r="C15" s="98" t="s">
        <v>68</v>
      </c>
      <c r="D15" s="109"/>
      <c r="E15" s="109"/>
      <c r="G15" s="2"/>
    </row>
    <row r="16" spans="2:7" ht="34.5" customHeight="1" thickBot="1">
      <c r="B16" s="393"/>
      <c r="C16" s="98" t="s">
        <v>69</v>
      </c>
      <c r="D16" s="109"/>
      <c r="E16" s="109"/>
      <c r="G16" s="2"/>
    </row>
    <row r="17" spans="2:7" ht="34.5" customHeight="1" thickBot="1">
      <c r="B17" s="394"/>
      <c r="C17" s="98" t="s">
        <v>70</v>
      </c>
      <c r="D17" s="109"/>
      <c r="E17" s="109"/>
      <c r="G17" s="2"/>
    </row>
    <row r="18" spans="2:7" ht="7.5" customHeight="1">
      <c r="B18" s="2"/>
      <c r="C18" s="2"/>
      <c r="D18" s="2"/>
      <c r="E18" s="2"/>
      <c r="F18" s="2"/>
      <c r="G18" s="2"/>
    </row>
    <row r="19" spans="2:7">
      <c r="B19" s="351" t="s">
        <v>293</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200</v>
      </c>
    </row>
    <row r="3" spans="2:3" ht="21">
      <c r="B3" s="355" t="s">
        <v>199</v>
      </c>
      <c r="C3" s="75"/>
    </row>
    <row r="4" spans="2:3" ht="78" customHeight="1">
      <c r="B4" s="345" t="s">
        <v>309</v>
      </c>
      <c r="C4" s="75"/>
    </row>
    <row r="5" spans="2:3" ht="9.75" customHeight="1">
      <c r="B5" s="75"/>
      <c r="C5" s="75"/>
    </row>
    <row r="6" spans="2:3" ht="21">
      <c r="B6" s="356" t="s">
        <v>246</v>
      </c>
      <c r="C6" s="75"/>
    </row>
    <row r="7" spans="2:3" ht="141" customHeight="1">
      <c r="B7" s="346" t="s">
        <v>310</v>
      </c>
      <c r="C7" s="75"/>
    </row>
    <row r="8" spans="2:3" ht="9" customHeight="1">
      <c r="B8" s="75"/>
      <c r="C8" s="75"/>
    </row>
    <row r="9" spans="2:3" ht="21">
      <c r="B9" s="356" t="s">
        <v>40</v>
      </c>
      <c r="C9" s="75"/>
    </row>
    <row r="10" spans="2:3" ht="247.5" customHeight="1">
      <c r="B10" s="346" t="s">
        <v>313</v>
      </c>
      <c r="C10" s="75"/>
    </row>
    <row r="11" spans="2:3" ht="3.75" customHeight="1">
      <c r="B11" s="75"/>
      <c r="C11" s="75"/>
    </row>
    <row r="12" spans="2:3">
      <c r="B12" s="343" t="s">
        <v>297</v>
      </c>
    </row>
    <row r="13" spans="2:3" ht="37.5" customHeight="1">
      <c r="B13" s="347" t="s">
        <v>298</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229</v>
      </c>
    </row>
    <row r="11" spans="2:13">
      <c r="B11" s="2" t="s">
        <v>230</v>
      </c>
    </row>
    <row r="12" spans="2:13" ht="4.5" customHeight="1"/>
    <row r="13" spans="2:13">
      <c r="B13" s="67" t="s">
        <v>35</v>
      </c>
      <c r="C13" s="67"/>
      <c r="D13" s="99"/>
      <c r="E13" s="99"/>
      <c r="L13" s="66" t="s">
        <v>34</v>
      </c>
      <c r="M13" s="66"/>
    </row>
    <row r="14" spans="2:13">
      <c r="B14" s="399" t="s">
        <v>227</v>
      </c>
      <c r="C14" s="399"/>
      <c r="D14" s="399"/>
      <c r="E14" s="399"/>
      <c r="G14" s="395" t="s">
        <v>33</v>
      </c>
      <c r="H14" s="396"/>
      <c r="I14" s="396"/>
      <c r="J14" s="397"/>
      <c r="L14" s="253" t="s">
        <v>6</v>
      </c>
    </row>
    <row r="15" spans="2:13" ht="102.75" customHeight="1">
      <c r="B15" s="202" t="s">
        <v>104</v>
      </c>
      <c r="C15" s="202" t="s">
        <v>368</v>
      </c>
      <c r="D15" s="202" t="s">
        <v>141</v>
      </c>
      <c r="E15" s="202" t="s">
        <v>142</v>
      </c>
      <c r="F15" s="59"/>
      <c r="G15" s="203" t="s">
        <v>71</v>
      </c>
      <c r="H15" s="203" t="s">
        <v>72</v>
      </c>
      <c r="I15" s="203" t="s">
        <v>73</v>
      </c>
      <c r="J15" s="203" t="s">
        <v>143</v>
      </c>
      <c r="K15" s="59"/>
      <c r="L15" s="203" t="s">
        <v>144</v>
      </c>
    </row>
    <row r="16" spans="2:13" s="27" customFormat="1" ht="16.5" thickBot="1">
      <c r="B16" s="34" t="s">
        <v>38</v>
      </c>
      <c r="C16" s="34" t="s">
        <v>74</v>
      </c>
      <c r="D16" s="34" t="s">
        <v>153</v>
      </c>
      <c r="E16" s="36" t="s">
        <v>105</v>
      </c>
      <c r="G16" s="34" t="s">
        <v>106</v>
      </c>
      <c r="H16" s="34" t="s">
        <v>107</v>
      </c>
      <c r="I16" s="34" t="s">
        <v>108</v>
      </c>
      <c r="J16" s="36" t="s">
        <v>109</v>
      </c>
      <c r="K16" s="25"/>
      <c r="L16" s="36" t="s">
        <v>110</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228</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111</v>
      </c>
      <c r="D21" s="203" t="s">
        <v>126</v>
      </c>
      <c r="E21" s="203" t="s">
        <v>266</v>
      </c>
      <c r="F21" s="59"/>
      <c r="G21" s="203" t="s">
        <v>75</v>
      </c>
      <c r="H21" s="203" t="s">
        <v>65</v>
      </c>
      <c r="I21" s="203" t="s">
        <v>37</v>
      </c>
      <c r="J21" s="203" t="s">
        <v>275</v>
      </c>
      <c r="K21" s="59"/>
      <c r="L21" s="203" t="s">
        <v>278</v>
      </c>
    </row>
    <row r="22" spans="2:13" s="25" customFormat="1" ht="16.5" thickBot="1">
      <c r="B22" s="34" t="s">
        <v>259</v>
      </c>
      <c r="C22" s="34" t="s">
        <v>39</v>
      </c>
      <c r="D22" s="34" t="s">
        <v>262</v>
      </c>
      <c r="E22" s="36" t="s">
        <v>264</v>
      </c>
      <c r="G22" s="34" t="s">
        <v>267</v>
      </c>
      <c r="H22" s="34" t="s">
        <v>269</v>
      </c>
      <c r="I22" s="34" t="s">
        <v>271</v>
      </c>
      <c r="J22" s="36" t="s">
        <v>273</v>
      </c>
      <c r="L22" s="36" t="s">
        <v>276</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248</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233</v>
      </c>
      <c r="G5" s="5"/>
      <c r="H5" s="5"/>
    </row>
    <row r="6" spans="1:8" ht="15.75" customHeight="1">
      <c r="A6" s="10"/>
      <c r="B6" s="7" t="s">
        <v>232</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231</v>
      </c>
      <c r="C18" s="19"/>
      <c r="D18" s="19"/>
      <c r="E18" s="19"/>
      <c r="F18" s="19"/>
      <c r="G18" s="7"/>
      <c r="H18" s="7"/>
      <c r="I18" s="14"/>
      <c r="J18" s="14"/>
      <c r="K18" s="14"/>
      <c r="L18" s="14"/>
      <c r="M18" s="14"/>
      <c r="N18" s="14"/>
      <c r="O18" s="14"/>
      <c r="P18" s="14"/>
      <c r="Q18" s="14"/>
      <c r="R18" s="14"/>
      <c r="S18" s="14"/>
    </row>
    <row r="19" spans="1:19" s="6" customFormat="1" ht="15.75">
      <c r="A19" s="13"/>
      <c r="B19" s="76" t="s">
        <v>243</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245</v>
      </c>
      <c r="C2" s="5"/>
      <c r="D2" s="5"/>
    </row>
    <row r="3" spans="1:10" ht="15.75" customHeight="1">
      <c r="B3" s="8"/>
      <c r="C3" s="8"/>
      <c r="D3" s="22"/>
    </row>
    <row r="4" spans="1:10" ht="15.75" customHeight="1">
      <c r="B4" s="254" t="s">
        <v>234</v>
      </c>
      <c r="C4" s="8"/>
      <c r="D4" s="22"/>
    </row>
    <row r="5" spans="1:10" ht="15.75" customHeight="1">
      <c r="B5" s="5" t="s">
        <v>318</v>
      </c>
      <c r="C5" s="8"/>
      <c r="D5" s="22"/>
    </row>
    <row r="6" spans="1:10" ht="15.75" customHeight="1">
      <c r="B6" s="5" t="s">
        <v>319</v>
      </c>
      <c r="C6" s="8"/>
      <c r="D6" s="22"/>
    </row>
    <row r="7" spans="1:10" ht="15.75" customHeight="1">
      <c r="B7" s="5" t="s">
        <v>320</v>
      </c>
      <c r="C7" s="8"/>
      <c r="D7" s="22"/>
    </row>
    <row r="8" spans="1:10" ht="15.75" customHeight="1">
      <c r="B8" s="5" t="s">
        <v>321</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181</v>
      </c>
      <c r="G10" s="405"/>
      <c r="H10" s="405" t="s">
        <v>115</v>
      </c>
      <c r="I10" s="406"/>
      <c r="J10" s="407"/>
    </row>
    <row r="11" spans="1:10" s="12" customFormat="1" ht="47.25" customHeight="1">
      <c r="A11" s="11"/>
      <c r="B11" s="401"/>
      <c r="C11" s="412" t="s">
        <v>119</v>
      </c>
      <c r="D11" s="412" t="s">
        <v>183</v>
      </c>
      <c r="E11" s="412" t="s">
        <v>2</v>
      </c>
      <c r="F11" s="412" t="s">
        <v>180</v>
      </c>
      <c r="G11" s="412" t="s">
        <v>182</v>
      </c>
      <c r="H11" s="204" t="s">
        <v>116</v>
      </c>
      <c r="I11" s="205" t="s">
        <v>117</v>
      </c>
      <c r="J11" s="206" t="s">
        <v>184</v>
      </c>
    </row>
    <row r="12" spans="1:10" s="12" customFormat="1" ht="15" customHeight="1">
      <c r="A12" s="11"/>
      <c r="B12" s="360"/>
      <c r="C12" s="413"/>
      <c r="D12" s="413"/>
      <c r="E12" s="413"/>
      <c r="F12" s="413"/>
      <c r="G12" s="413"/>
      <c r="H12" s="361" t="s">
        <v>353</v>
      </c>
      <c r="I12" s="361" t="s">
        <v>353</v>
      </c>
      <c r="J12" s="206"/>
    </row>
    <row r="13" spans="1:10" s="12" customFormat="1" ht="15.75">
      <c r="A13" s="11"/>
      <c r="B13" s="360"/>
      <c r="C13" s="413"/>
      <c r="D13" s="413"/>
      <c r="E13" s="413"/>
      <c r="F13" s="413"/>
      <c r="G13" s="413"/>
      <c r="H13" s="361" t="s">
        <v>354</v>
      </c>
      <c r="I13" s="361" t="s">
        <v>354</v>
      </c>
      <c r="J13" s="206"/>
    </row>
    <row r="14" spans="1:10" s="12" customFormat="1" ht="32.25" customHeight="1">
      <c r="A14" s="11"/>
      <c r="B14" s="226" t="s">
        <v>179</v>
      </c>
      <c r="C14" s="218" t="s">
        <v>176</v>
      </c>
      <c r="D14" s="218" t="s">
        <v>177</v>
      </c>
      <c r="E14" s="219" t="s">
        <v>156</v>
      </c>
      <c r="F14" s="218" t="s">
        <v>178</v>
      </c>
      <c r="G14" s="223" t="s">
        <v>120</v>
      </c>
      <c r="H14" s="219" t="s">
        <v>235</v>
      </c>
      <c r="I14" s="219" t="s">
        <v>236</v>
      </c>
      <c r="J14" s="221" t="s">
        <v>150</v>
      </c>
    </row>
    <row r="15" spans="1:10" s="12" customFormat="1" ht="18.75" customHeight="1">
      <c r="A15" s="11"/>
      <c r="B15" s="241"/>
      <c r="C15" s="220" t="s">
        <v>161</v>
      </c>
      <c r="D15" s="220" t="s">
        <v>162</v>
      </c>
      <c r="E15" s="220" t="s">
        <v>163</v>
      </c>
      <c r="F15" s="220" t="s">
        <v>165</v>
      </c>
      <c r="G15" s="224" t="s">
        <v>164</v>
      </c>
      <c r="H15" s="220"/>
      <c r="I15" s="220"/>
      <c r="J15" s="222" t="s">
        <v>164</v>
      </c>
    </row>
    <row r="16" spans="1:10" s="12" customFormat="1" ht="20.100000000000001" customHeight="1">
      <c r="A16" s="11"/>
      <c r="B16" s="410"/>
      <c r="C16" s="402" t="s">
        <v>118</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1" sqref="B11"/>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289</v>
      </c>
      <c r="C2" s="2"/>
      <c r="D2" s="2"/>
      <c r="E2" s="2"/>
      <c r="H2" s="2"/>
    </row>
    <row r="3" spans="2:8">
      <c r="B3" s="2"/>
      <c r="C3" s="2"/>
      <c r="D3" s="2"/>
      <c r="E3" s="2"/>
      <c r="H3" s="2"/>
    </row>
    <row r="4" spans="2:8" ht="15.75" customHeight="1">
      <c r="B4" s="251" t="s">
        <v>237</v>
      </c>
      <c r="C4" s="2"/>
      <c r="D4" s="2"/>
      <c r="E4" s="2"/>
      <c r="H4" s="2"/>
    </row>
    <row r="5" spans="2:8" ht="15.75" customHeight="1" thickBot="1">
      <c r="B5" s="2" t="s">
        <v>238</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204</v>
      </c>
      <c r="C8" s="2"/>
      <c r="D8" s="3" t="s">
        <v>60</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205</v>
      </c>
      <c r="C12" s="2"/>
      <c r="D12" s="2"/>
      <c r="E12" s="2"/>
      <c r="H12" s="2"/>
    </row>
    <row r="13" spans="2:8" ht="15.75" customHeight="1" thickBot="1">
      <c r="B13" s="2" t="s">
        <v>239</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207</v>
      </c>
      <c r="C16" s="102"/>
      <c r="D16" s="3" t="s">
        <v>34</v>
      </c>
      <c r="E16" s="4"/>
      <c r="H16" s="2"/>
    </row>
    <row r="17" spans="2:8" ht="32.25" customHeight="1" thickBot="1">
      <c r="B17" s="203" t="s">
        <v>102</v>
      </c>
      <c r="C17" s="203" t="s">
        <v>103</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activeCell="Q23" sqref="Q23"/>
    </sheetView>
  </sheetViews>
  <sheetFormatPr defaultRowHeight="15" customHeight="1" outlineLevelCol="1"/>
  <cols>
    <col min="1" max="1" width="0.5" style="5" customWidth="1"/>
    <col min="2" max="2" width="22"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249</v>
      </c>
      <c r="D2" s="8"/>
      <c r="E2" s="8"/>
      <c r="F2" s="8"/>
      <c r="G2" s="8"/>
      <c r="H2" s="8"/>
      <c r="I2" s="5"/>
      <c r="L2" s="5" t="s">
        <v>244</v>
      </c>
      <c r="M2" s="5"/>
      <c r="N2" s="8"/>
      <c r="O2" s="8"/>
      <c r="P2" s="8"/>
      <c r="Q2" s="8"/>
      <c r="R2" s="8"/>
      <c r="S2" s="8"/>
      <c r="T2" s="5" t="s">
        <v>186</v>
      </c>
    </row>
    <row r="3" spans="1:20" ht="15.75" customHeight="1">
      <c r="B3" s="8"/>
      <c r="D3" s="8"/>
      <c r="E3" s="8"/>
      <c r="F3" s="8"/>
      <c r="G3" s="8"/>
      <c r="H3" s="8"/>
      <c r="I3" s="8"/>
      <c r="L3" s="5" t="s">
        <v>288</v>
      </c>
      <c r="M3" s="8"/>
      <c r="N3" s="8"/>
      <c r="O3" s="8"/>
      <c r="P3" s="8"/>
      <c r="Q3" s="8"/>
      <c r="R3" s="8"/>
      <c r="S3" s="8"/>
      <c r="T3" s="5" t="s">
        <v>187</v>
      </c>
    </row>
    <row r="4" spans="1:20" ht="15.75" customHeight="1">
      <c r="A4" s="9"/>
      <c r="B4" s="254" t="s">
        <v>251</v>
      </c>
      <c r="I4" s="5"/>
      <c r="L4" s="5" t="s">
        <v>166</v>
      </c>
      <c r="M4" s="5"/>
      <c r="P4" s="5"/>
    </row>
    <row r="5" spans="1:20" ht="15.75" customHeight="1">
      <c r="A5" s="9"/>
      <c r="B5" s="10" t="s">
        <v>322</v>
      </c>
      <c r="I5" s="5"/>
      <c r="M5" s="5"/>
      <c r="P5" s="5"/>
    </row>
    <row r="6" spans="1:20" ht="16.5" thickBot="1">
      <c r="A6" s="10"/>
      <c r="B6" s="10" t="s">
        <v>323</v>
      </c>
      <c r="C6" s="172"/>
      <c r="D6" s="10"/>
      <c r="E6" s="10"/>
      <c r="F6" s="10"/>
      <c r="G6" s="10"/>
      <c r="H6" s="10"/>
      <c r="I6" s="8"/>
      <c r="M6" s="10"/>
      <c r="N6" s="10"/>
      <c r="O6" s="10"/>
      <c r="P6" s="10"/>
      <c r="Q6" s="10"/>
      <c r="R6" s="10"/>
      <c r="S6" s="10"/>
    </row>
    <row r="7" spans="1:20" s="12" customFormat="1" ht="30" customHeight="1">
      <c r="A7" s="11"/>
      <c r="B7" s="400" t="s">
        <v>0</v>
      </c>
      <c r="C7" s="418" t="s">
        <v>24</v>
      </c>
      <c r="D7" s="418" t="s">
        <v>185</v>
      </c>
      <c r="E7" s="418" t="s">
        <v>145</v>
      </c>
      <c r="F7" s="418" t="s">
        <v>146</v>
      </c>
      <c r="G7" s="418" t="s">
        <v>252</v>
      </c>
      <c r="H7" s="418" t="s">
        <v>147</v>
      </c>
      <c r="I7" s="423" t="s">
        <v>148</v>
      </c>
      <c r="L7" s="257" t="s">
        <v>168</v>
      </c>
      <c r="M7" s="264"/>
      <c r="N7" s="265"/>
      <c r="O7" s="259" t="s">
        <v>167</v>
      </c>
      <c r="P7" s="265"/>
      <c r="Q7" s="259" t="s">
        <v>167</v>
      </c>
      <c r="R7" s="259" t="s">
        <v>167</v>
      </c>
      <c r="S7" s="266"/>
    </row>
    <row r="8" spans="1:20" s="12" customFormat="1" ht="81" customHeight="1">
      <c r="A8" s="11"/>
      <c r="B8" s="401"/>
      <c r="C8" s="419"/>
      <c r="D8" s="419"/>
      <c r="E8" s="419"/>
      <c r="F8" s="419"/>
      <c r="G8" s="419"/>
      <c r="H8" s="419"/>
      <c r="I8" s="424"/>
      <c r="L8" s="410" t="s">
        <v>122</v>
      </c>
      <c r="M8" s="414" t="s">
        <v>0</v>
      </c>
      <c r="N8" s="419" t="s">
        <v>24</v>
      </c>
      <c r="O8" s="419" t="s">
        <v>157</v>
      </c>
      <c r="P8" s="419" t="s">
        <v>158</v>
      </c>
      <c r="Q8" s="419" t="s">
        <v>160</v>
      </c>
      <c r="R8" s="419" t="s">
        <v>159</v>
      </c>
      <c r="S8" s="424" t="s">
        <v>127</v>
      </c>
    </row>
    <row r="9" spans="1:20" s="12" customFormat="1" ht="19.5" customHeight="1">
      <c r="A9" s="11"/>
      <c r="B9" s="401"/>
      <c r="C9" s="180"/>
      <c r="D9" s="180" t="s">
        <v>28</v>
      </c>
      <c r="E9" s="180" t="s">
        <v>3</v>
      </c>
      <c r="F9" s="180" t="s">
        <v>9</v>
      </c>
      <c r="G9" s="70"/>
      <c r="H9" s="70" t="s">
        <v>3</v>
      </c>
      <c r="I9" s="181" t="s">
        <v>9</v>
      </c>
      <c r="L9" s="410"/>
      <c r="M9" s="414"/>
      <c r="N9" s="419"/>
      <c r="O9" s="419"/>
      <c r="P9" s="419"/>
      <c r="Q9" s="419"/>
      <c r="R9" s="419"/>
      <c r="S9" s="424"/>
    </row>
    <row r="10" spans="1:20" s="12" customFormat="1" ht="20.100000000000001" customHeight="1">
      <c r="A10" s="11"/>
      <c r="B10" s="416"/>
      <c r="C10" s="420" t="s">
        <v>118</v>
      </c>
      <c r="D10" s="421"/>
      <c r="E10" s="421"/>
      <c r="F10" s="421"/>
      <c r="G10" s="421"/>
      <c r="H10" s="421"/>
      <c r="I10" s="422"/>
      <c r="L10" s="410"/>
      <c r="M10" s="414"/>
      <c r="N10" s="419"/>
      <c r="O10" s="419"/>
      <c r="P10" s="419"/>
      <c r="Q10" s="419"/>
      <c r="R10" s="419"/>
      <c r="S10" s="424"/>
    </row>
    <row r="11" spans="1:20" s="55" customFormat="1" ht="30" customHeight="1" thickBot="1">
      <c r="A11" s="53"/>
      <c r="B11" s="417"/>
      <c r="C11" s="173"/>
      <c r="D11" s="65"/>
      <c r="E11" s="136"/>
      <c r="F11" s="208">
        <f>SUM(F12:F63)</f>
        <v>0</v>
      </c>
      <c r="G11" s="136"/>
      <c r="H11" s="136"/>
      <c r="I11" s="209">
        <f>SUM(I12:I63)</f>
        <v>0</v>
      </c>
      <c r="J11" s="54"/>
      <c r="K11" s="54"/>
      <c r="L11" s="411"/>
      <c r="M11" s="415"/>
      <c r="N11" s="239"/>
      <c r="O11" s="238" t="s">
        <v>191</v>
      </c>
      <c r="P11" s="239"/>
      <c r="Q11" s="238" t="s">
        <v>13</v>
      </c>
      <c r="R11" s="239"/>
      <c r="S11" s="272"/>
    </row>
    <row r="12" spans="1:20" s="6" customFormat="1" ht="36.7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123</v>
      </c>
      <c r="M12" s="157" t="s">
        <v>27</v>
      </c>
      <c r="N12" s="164" t="s">
        <v>121</v>
      </c>
      <c r="O12" s="165">
        <v>486</v>
      </c>
      <c r="P12" s="166">
        <v>0.7</v>
      </c>
      <c r="Q12" s="118">
        <v>197</v>
      </c>
      <c r="R12" s="362">
        <v>3.415E-2</v>
      </c>
      <c r="S12" s="167">
        <v>0.5</v>
      </c>
    </row>
    <row r="13" spans="1:20" s="6" customFormat="1" ht="36.7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123</v>
      </c>
      <c r="M13" s="159" t="s">
        <v>355</v>
      </c>
      <c r="N13" s="168" t="s">
        <v>121</v>
      </c>
      <c r="O13" s="115">
        <v>328</v>
      </c>
      <c r="P13" s="113">
        <v>0.9</v>
      </c>
      <c r="Q13" s="119">
        <v>138</v>
      </c>
      <c r="R13" s="242">
        <v>8.695E-2</v>
      </c>
      <c r="S13" s="169">
        <v>0.53299999999999992</v>
      </c>
    </row>
    <row r="14" spans="1:20" s="6" customFormat="1" ht="36.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123</v>
      </c>
      <c r="M14" s="159" t="s">
        <v>356</v>
      </c>
      <c r="N14" s="168" t="s">
        <v>121</v>
      </c>
      <c r="O14" s="115">
        <v>328</v>
      </c>
      <c r="P14" s="113">
        <v>0.9</v>
      </c>
      <c r="Q14" s="119">
        <v>177</v>
      </c>
      <c r="R14" s="243">
        <v>8.695E-2</v>
      </c>
      <c r="S14" s="169">
        <v>0.53299999999999992</v>
      </c>
    </row>
    <row r="15" spans="1:20" s="6" customFormat="1" ht="36.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123</v>
      </c>
      <c r="M15" s="159" t="s">
        <v>76</v>
      </c>
      <c r="N15" s="168" t="s">
        <v>121</v>
      </c>
      <c r="O15" s="115">
        <v>319</v>
      </c>
      <c r="P15" s="113">
        <v>0.9</v>
      </c>
      <c r="Q15" s="119">
        <v>123</v>
      </c>
      <c r="R15" s="243">
        <v>0.11347</v>
      </c>
      <c r="S15" s="169">
        <v>0.53700000000000003</v>
      </c>
    </row>
    <row r="16" spans="1:20" s="6" customFormat="1" ht="36.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123</v>
      </c>
      <c r="M16" s="159" t="s">
        <v>357</v>
      </c>
      <c r="N16" s="168" t="s">
        <v>121</v>
      </c>
      <c r="O16" s="115">
        <v>319</v>
      </c>
      <c r="P16" s="113">
        <v>0.9</v>
      </c>
      <c r="Q16" s="119">
        <v>134</v>
      </c>
      <c r="R16" s="243">
        <v>0.11347</v>
      </c>
      <c r="S16" s="169">
        <v>0.53700000000000003</v>
      </c>
    </row>
    <row r="17" spans="1:19" s="6" customFormat="1" ht="36.7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123</v>
      </c>
      <c r="M17" s="159" t="s">
        <v>77</v>
      </c>
      <c r="N17" s="168" t="s">
        <v>121</v>
      </c>
      <c r="O17" s="115">
        <v>301</v>
      </c>
      <c r="P17" s="113">
        <v>0.9</v>
      </c>
      <c r="Q17" s="119">
        <v>165</v>
      </c>
      <c r="R17" s="243">
        <v>9.2689999999999995E-2</v>
      </c>
      <c r="S17" s="169">
        <v>0.54799999999999993</v>
      </c>
    </row>
    <row r="18" spans="1:19" s="6" customFormat="1" ht="36.75"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123</v>
      </c>
      <c r="M18" s="159" t="s">
        <v>78</v>
      </c>
      <c r="N18" s="168" t="s">
        <v>92</v>
      </c>
      <c r="O18" s="115">
        <v>199</v>
      </c>
      <c r="P18" s="113">
        <v>0.9</v>
      </c>
      <c r="Q18" s="119">
        <v>354</v>
      </c>
      <c r="R18" s="243">
        <v>9.0999999999999998E-2</v>
      </c>
      <c r="S18" s="169">
        <v>0.55000000000000004</v>
      </c>
    </row>
    <row r="19" spans="1:19" s="6" customFormat="1" ht="36.75" customHeight="1">
      <c r="A19" s="13"/>
      <c r="B19" s="310" t="str">
        <f t="shared" si="3"/>
        <v>うんしゅうみかん［露地］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123</v>
      </c>
      <c r="M19" s="159" t="s">
        <v>86</v>
      </c>
      <c r="N19" s="168" t="s">
        <v>358</v>
      </c>
      <c r="O19" s="115">
        <v>2039</v>
      </c>
      <c r="P19" s="113">
        <v>0.8</v>
      </c>
      <c r="Q19" s="119">
        <v>127</v>
      </c>
      <c r="R19" s="243">
        <v>5.1999999999999998E-2</v>
      </c>
      <c r="S19" s="169">
        <v>0.5</v>
      </c>
    </row>
    <row r="20" spans="1:19" s="6" customFormat="1" ht="36.75" customHeight="1">
      <c r="A20" s="13"/>
      <c r="B20" s="310" t="str">
        <f t="shared" si="3"/>
        <v>かき［露地］</v>
      </c>
      <c r="C20" s="311" t="str">
        <f t="shared" si="4"/>
        <v>果樹共済</v>
      </c>
      <c r="D20" s="312"/>
      <c r="E20" s="313">
        <f t="shared" si="6"/>
        <v>0</v>
      </c>
      <c r="F20" s="314">
        <f t="shared" si="7"/>
        <v>0</v>
      </c>
      <c r="G20" s="302">
        <v>0</v>
      </c>
      <c r="H20" s="315">
        <f t="shared" si="5"/>
        <v>0</v>
      </c>
      <c r="I20" s="316">
        <f t="shared" si="8"/>
        <v>0</v>
      </c>
      <c r="L20" s="158" t="s">
        <v>123</v>
      </c>
      <c r="M20" s="159" t="s">
        <v>87</v>
      </c>
      <c r="N20" s="168" t="s">
        <v>358</v>
      </c>
      <c r="O20" s="115">
        <v>454</v>
      </c>
      <c r="P20" s="113">
        <v>0.7</v>
      </c>
      <c r="Q20" s="119">
        <v>161</v>
      </c>
      <c r="R20" s="243">
        <v>8.1000000000000003E-2</v>
      </c>
      <c r="S20" s="169">
        <v>0.5</v>
      </c>
    </row>
    <row r="21" spans="1:19" s="6" customFormat="1" ht="36.75" customHeight="1">
      <c r="A21" s="13"/>
      <c r="B21" s="310" t="str">
        <f t="shared" si="3"/>
        <v>キウイフルーツ［露地］</v>
      </c>
      <c r="C21" s="311" t="str">
        <f t="shared" si="4"/>
        <v>果樹共済</v>
      </c>
      <c r="D21" s="312"/>
      <c r="E21" s="313">
        <f t="shared" si="6"/>
        <v>0</v>
      </c>
      <c r="F21" s="314">
        <f t="shared" si="7"/>
        <v>0</v>
      </c>
      <c r="G21" s="302">
        <v>0</v>
      </c>
      <c r="H21" s="315">
        <f t="shared" si="5"/>
        <v>0</v>
      </c>
      <c r="I21" s="316">
        <f t="shared" si="8"/>
        <v>0</v>
      </c>
      <c r="L21" s="158" t="s">
        <v>123</v>
      </c>
      <c r="M21" s="159" t="s">
        <v>88</v>
      </c>
      <c r="N21" s="168" t="s">
        <v>358</v>
      </c>
      <c r="O21" s="115">
        <v>1883</v>
      </c>
      <c r="P21" s="113">
        <v>0.8</v>
      </c>
      <c r="Q21" s="119">
        <v>271</v>
      </c>
      <c r="R21" s="243">
        <v>3.2000000000000001E-2</v>
      </c>
      <c r="S21" s="169">
        <v>0.5</v>
      </c>
    </row>
    <row r="22" spans="1:19" s="6" customFormat="1" ht="36.75" customHeight="1">
      <c r="A22" s="13"/>
      <c r="B22" s="310" t="str">
        <f t="shared" si="3"/>
        <v>なし［露地］</v>
      </c>
      <c r="C22" s="311" t="str">
        <f t="shared" si="4"/>
        <v>果樹共済</v>
      </c>
      <c r="D22" s="312"/>
      <c r="E22" s="313">
        <f t="shared" si="6"/>
        <v>0</v>
      </c>
      <c r="F22" s="314">
        <f t="shared" si="7"/>
        <v>0</v>
      </c>
      <c r="G22" s="302">
        <v>0</v>
      </c>
      <c r="H22" s="315">
        <f t="shared" si="5"/>
        <v>0</v>
      </c>
      <c r="I22" s="316">
        <f t="shared" si="8"/>
        <v>0</v>
      </c>
      <c r="L22" s="158" t="s">
        <v>123</v>
      </c>
      <c r="M22" s="159" t="s">
        <v>89</v>
      </c>
      <c r="N22" s="168" t="s">
        <v>358</v>
      </c>
      <c r="O22" s="115">
        <v>2569</v>
      </c>
      <c r="P22" s="113">
        <v>0.7</v>
      </c>
      <c r="Q22" s="119">
        <v>283</v>
      </c>
      <c r="R22" s="243">
        <v>1.2E-2</v>
      </c>
      <c r="S22" s="169">
        <v>0.5</v>
      </c>
    </row>
    <row r="23" spans="1:19" s="6" customFormat="1" ht="36.75" customHeight="1">
      <c r="A23" s="13"/>
      <c r="B23" s="310" t="str">
        <f t="shared" si="3"/>
        <v>ぶどう［露地］</v>
      </c>
      <c r="C23" s="311" t="str">
        <f t="shared" si="4"/>
        <v>果樹共済</v>
      </c>
      <c r="D23" s="312"/>
      <c r="E23" s="313">
        <f t="shared" si="6"/>
        <v>0</v>
      </c>
      <c r="F23" s="314">
        <f t="shared" si="7"/>
        <v>0</v>
      </c>
      <c r="G23" s="302">
        <v>0</v>
      </c>
      <c r="H23" s="315">
        <f t="shared" si="5"/>
        <v>0</v>
      </c>
      <c r="I23" s="316">
        <f t="shared" si="8"/>
        <v>0</v>
      </c>
      <c r="L23" s="158" t="s">
        <v>123</v>
      </c>
      <c r="M23" s="159" t="s">
        <v>90</v>
      </c>
      <c r="N23" s="168" t="s">
        <v>358</v>
      </c>
      <c r="O23" s="115">
        <v>1045</v>
      </c>
      <c r="P23" s="113">
        <v>0.6</v>
      </c>
      <c r="Q23" s="119">
        <v>676</v>
      </c>
      <c r="R23" s="243">
        <v>8.3000000000000004E-2</v>
      </c>
      <c r="S23" s="169">
        <v>0.5</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124</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124</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124</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124</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124</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124</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124</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124</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124</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124</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124</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124</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124</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124</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124</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124</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124</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124</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124</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124</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124</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124</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124</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124</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124</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124</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124</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124</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124</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124</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124</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124</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124</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124</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124</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124</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124</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124</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124</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124</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6"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250</v>
      </c>
      <c r="C2" s="40"/>
      <c r="D2" s="40"/>
      <c r="E2" s="40"/>
      <c r="F2" s="40"/>
      <c r="G2" s="40"/>
      <c r="H2" s="40"/>
      <c r="I2" s="40"/>
      <c r="J2" s="40"/>
      <c r="K2" s="40"/>
      <c r="L2" s="40"/>
      <c r="M2" s="40"/>
      <c r="N2" s="40"/>
      <c r="Q2" s="5" t="s">
        <v>244</v>
      </c>
      <c r="S2" s="40"/>
      <c r="T2" s="40"/>
      <c r="U2" s="40"/>
      <c r="V2" s="40"/>
      <c r="W2" s="40"/>
      <c r="X2" s="40"/>
      <c r="Y2" s="40"/>
      <c r="Z2" s="40"/>
      <c r="AA2" s="5" t="s">
        <v>186</v>
      </c>
    </row>
    <row r="3" spans="1:27" ht="15.75" customHeight="1">
      <c r="B3" s="38"/>
      <c r="C3" s="40"/>
      <c r="D3" s="40"/>
      <c r="E3" s="40"/>
      <c r="F3" s="40"/>
      <c r="G3" s="40"/>
      <c r="H3" s="40"/>
      <c r="I3" s="40"/>
      <c r="J3" s="40"/>
      <c r="K3" s="40"/>
      <c r="L3" s="40"/>
      <c r="M3" s="40"/>
      <c r="N3" s="40"/>
      <c r="Q3" s="5" t="s">
        <v>288</v>
      </c>
      <c r="S3" s="40"/>
      <c r="T3" s="40"/>
      <c r="U3" s="40"/>
      <c r="V3" s="40"/>
      <c r="W3" s="40"/>
      <c r="X3" s="40"/>
      <c r="Y3" s="40"/>
      <c r="Z3" s="40"/>
      <c r="AA3" s="5" t="s">
        <v>187</v>
      </c>
    </row>
    <row r="4" spans="1:27" ht="15.75" customHeight="1">
      <c r="B4" s="254" t="s">
        <v>254</v>
      </c>
      <c r="C4" s="40"/>
      <c r="D4" s="40"/>
      <c r="E4" s="40"/>
      <c r="F4" s="40"/>
      <c r="G4" s="40"/>
      <c r="H4" s="40"/>
      <c r="I4" s="40"/>
      <c r="J4" s="40"/>
      <c r="K4" s="40"/>
      <c r="L4" s="40"/>
      <c r="M4" s="40"/>
      <c r="N4" s="40"/>
      <c r="Q4" s="5" t="s">
        <v>194</v>
      </c>
      <c r="S4" s="40"/>
      <c r="T4" s="40"/>
      <c r="U4" s="40"/>
      <c r="V4" s="40"/>
      <c r="W4" s="40"/>
      <c r="X4" s="40"/>
      <c r="Y4" s="40"/>
      <c r="Z4" s="40"/>
    </row>
    <row r="5" spans="1:27" ht="15.75" customHeight="1">
      <c r="B5" s="38" t="s">
        <v>324</v>
      </c>
      <c r="C5" s="40"/>
      <c r="D5" s="40"/>
      <c r="E5" s="40"/>
      <c r="F5" s="40"/>
      <c r="G5" s="40"/>
      <c r="H5" s="40"/>
      <c r="I5" s="40"/>
      <c r="J5" s="40"/>
      <c r="K5" s="40"/>
      <c r="L5" s="40"/>
      <c r="M5" s="40"/>
      <c r="N5" s="40"/>
      <c r="Q5" s="5" t="s">
        <v>166</v>
      </c>
      <c r="S5" s="40"/>
      <c r="T5" s="40"/>
      <c r="U5" s="40"/>
      <c r="V5" s="40"/>
      <c r="W5" s="40"/>
      <c r="X5" s="40"/>
      <c r="Y5" s="40"/>
      <c r="Z5" s="40"/>
    </row>
    <row r="6" spans="1:27" ht="15.75" customHeight="1">
      <c r="B6" s="38" t="s">
        <v>325</v>
      </c>
      <c r="C6" s="40"/>
      <c r="D6" s="40"/>
      <c r="E6" s="40"/>
      <c r="F6" s="40"/>
      <c r="G6" s="40"/>
      <c r="H6" s="40"/>
      <c r="I6" s="40"/>
      <c r="J6" s="40"/>
      <c r="K6" s="40"/>
      <c r="L6" s="40"/>
      <c r="M6" s="40"/>
      <c r="N6" s="40"/>
      <c r="Q6" s="5"/>
      <c r="S6" s="40"/>
      <c r="T6" s="40"/>
      <c r="U6" s="40"/>
      <c r="V6" s="40"/>
      <c r="W6" s="40"/>
      <c r="X6" s="40"/>
      <c r="Y6" s="40"/>
      <c r="Z6" s="40"/>
    </row>
    <row r="7" spans="1:27" ht="15.75" customHeight="1">
      <c r="B7" s="38" t="s">
        <v>326</v>
      </c>
      <c r="I7" s="38" t="s">
        <v>129</v>
      </c>
      <c r="J7" s="38" t="s">
        <v>129</v>
      </c>
      <c r="K7" s="38" t="s">
        <v>129</v>
      </c>
      <c r="L7" s="38" t="s">
        <v>129</v>
      </c>
      <c r="S7" s="40"/>
      <c r="T7" s="40"/>
      <c r="U7" s="40"/>
      <c r="V7" s="40"/>
      <c r="W7" s="40"/>
      <c r="X7" s="40"/>
      <c r="Y7" s="40"/>
      <c r="Z7" s="40"/>
    </row>
    <row r="8" spans="1:27" ht="15.75" customHeight="1">
      <c r="B8" s="38" t="s">
        <v>327</v>
      </c>
      <c r="I8" s="38" t="s">
        <v>129</v>
      </c>
      <c r="J8" s="38" t="s">
        <v>129</v>
      </c>
      <c r="K8" s="38" t="s">
        <v>129</v>
      </c>
      <c r="L8" s="38" t="s">
        <v>129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188</v>
      </c>
      <c r="D10" s="425" t="s">
        <v>151</v>
      </c>
      <c r="E10" s="425" t="s">
        <v>152</v>
      </c>
      <c r="F10" s="425" t="s">
        <v>253</v>
      </c>
      <c r="G10" s="425" t="s">
        <v>303</v>
      </c>
      <c r="H10" s="425" t="s">
        <v>306</v>
      </c>
      <c r="I10" s="425" t="s">
        <v>304</v>
      </c>
      <c r="J10" s="425" t="s">
        <v>305</v>
      </c>
      <c r="K10" s="429" t="s">
        <v>29</v>
      </c>
      <c r="L10" s="434"/>
      <c r="M10" s="429" t="s">
        <v>14</v>
      </c>
      <c r="N10" s="430"/>
      <c r="Q10" s="257" t="s">
        <v>167</v>
      </c>
      <c r="R10" s="232"/>
      <c r="S10" s="258" t="s">
        <v>167</v>
      </c>
      <c r="T10" s="258" t="s">
        <v>167</v>
      </c>
      <c r="U10" s="258" t="s">
        <v>167</v>
      </c>
      <c r="V10" s="267"/>
      <c r="W10" s="228"/>
      <c r="X10" s="228"/>
      <c r="Y10" s="228"/>
      <c r="Z10" s="228"/>
    </row>
    <row r="11" spans="1:27" s="43" customFormat="1" ht="126.75" customHeight="1">
      <c r="A11" s="42"/>
      <c r="B11" s="428"/>
      <c r="C11" s="426"/>
      <c r="D11" s="426"/>
      <c r="E11" s="426"/>
      <c r="F11" s="426"/>
      <c r="G11" s="426"/>
      <c r="H11" s="426"/>
      <c r="I11" s="426"/>
      <c r="J11" s="426"/>
      <c r="K11" s="341" t="s">
        <v>307</v>
      </c>
      <c r="L11" s="341" t="s">
        <v>308</v>
      </c>
      <c r="M11" s="349" t="s">
        <v>311</v>
      </c>
      <c r="N11" s="350" t="s">
        <v>312</v>
      </c>
      <c r="Q11" s="410" t="s">
        <v>122</v>
      </c>
      <c r="R11" s="414" t="s">
        <v>0</v>
      </c>
      <c r="S11" s="426" t="s">
        <v>169</v>
      </c>
      <c r="T11" s="426" t="s">
        <v>299</v>
      </c>
      <c r="U11" s="426" t="s">
        <v>300</v>
      </c>
      <c r="V11" s="435" t="s">
        <v>127</v>
      </c>
      <c r="W11" s="228"/>
      <c r="X11" s="228"/>
      <c r="Y11" s="228"/>
      <c r="Z11" s="228"/>
    </row>
    <row r="12" spans="1:27" s="43" customFormat="1" ht="20.100000000000001" customHeight="1">
      <c r="A12" s="42"/>
      <c r="B12" s="428"/>
      <c r="C12" s="262" t="s">
        <v>12</v>
      </c>
      <c r="D12" s="262" t="s">
        <v>128</v>
      </c>
      <c r="E12" s="262" t="s">
        <v>8</v>
      </c>
      <c r="F12" s="262"/>
      <c r="G12" s="262"/>
      <c r="H12" s="262" t="s">
        <v>8</v>
      </c>
      <c r="I12" s="262" t="s">
        <v>11</v>
      </c>
      <c r="J12" s="262" t="s">
        <v>8</v>
      </c>
      <c r="K12" s="262" t="s">
        <v>8</v>
      </c>
      <c r="L12" s="262"/>
      <c r="M12" s="262" t="s">
        <v>8</v>
      </c>
      <c r="N12" s="342" t="s">
        <v>8</v>
      </c>
      <c r="Q12" s="410"/>
      <c r="R12" s="414"/>
      <c r="S12" s="426"/>
      <c r="T12" s="426"/>
      <c r="U12" s="426"/>
      <c r="V12" s="435"/>
      <c r="W12" s="229"/>
      <c r="X12" s="229"/>
      <c r="Y12" s="229"/>
      <c r="Z12" s="229"/>
    </row>
    <row r="13" spans="1:27" s="43" customFormat="1" ht="20.100000000000001" customHeight="1">
      <c r="A13" s="42"/>
      <c r="B13" s="416"/>
      <c r="C13" s="431" t="s">
        <v>118</v>
      </c>
      <c r="D13" s="432"/>
      <c r="E13" s="432"/>
      <c r="F13" s="432"/>
      <c r="G13" s="432"/>
      <c r="H13" s="432"/>
      <c r="I13" s="432"/>
      <c r="J13" s="432"/>
      <c r="K13" s="432"/>
      <c r="L13" s="432"/>
      <c r="M13" s="432"/>
      <c r="N13" s="433"/>
      <c r="Q13" s="410"/>
      <c r="R13" s="414"/>
      <c r="S13" s="426"/>
      <c r="T13" s="426"/>
      <c r="U13" s="426"/>
      <c r="V13" s="435"/>
      <c r="W13" s="230"/>
      <c r="X13" s="230"/>
      <c r="Y13" s="230"/>
      <c r="Z13" s="230"/>
    </row>
    <row r="14" spans="1:27" s="58" customFormat="1" ht="30" customHeight="1" thickBot="1">
      <c r="A14" s="56"/>
      <c r="B14" s="417"/>
      <c r="C14" s="71"/>
      <c r="D14" s="143"/>
      <c r="E14" s="211">
        <f>SUM(E15:E34)</f>
        <v>0</v>
      </c>
      <c r="F14" s="71"/>
      <c r="G14" s="71"/>
      <c r="H14" s="143"/>
      <c r="I14" s="143"/>
      <c r="J14" s="143"/>
      <c r="K14" s="143"/>
      <c r="L14" s="143"/>
      <c r="M14" s="143"/>
      <c r="N14" s="210">
        <f>SUM(N15:N34)</f>
        <v>0</v>
      </c>
      <c r="O14" s="57"/>
      <c r="P14" s="57"/>
      <c r="Q14" s="411"/>
      <c r="R14" s="415"/>
      <c r="S14" s="268" t="s">
        <v>11</v>
      </c>
      <c r="T14" s="268" t="s">
        <v>301</v>
      </c>
      <c r="U14" s="268" t="s">
        <v>302</v>
      </c>
      <c r="V14" s="269"/>
      <c r="W14" s="231"/>
      <c r="X14" s="231"/>
      <c r="Y14" s="231"/>
      <c r="Z14" s="231"/>
    </row>
    <row r="15" spans="1:27" s="39" customFormat="1" ht="38.2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117359</v>
      </c>
      <c r="J15" s="321">
        <f t="shared" ref="J15:J34" si="4">S15*C15/10*0.2*0.9</f>
        <v>0</v>
      </c>
      <c r="K15" s="321">
        <f t="shared" ref="K15:K34" si="5">(S15-I15)*C15/10*0.9</f>
        <v>0</v>
      </c>
      <c r="L15" s="321">
        <f>(S15-I15)*C15/10*0.9-H15</f>
        <v>0</v>
      </c>
      <c r="M15" s="321">
        <f>IF(K15&gt;$J15,$J15,K15)</f>
        <v>0</v>
      </c>
      <c r="N15" s="322">
        <f>IF(IF(L15&gt;$J15,$J15,L15)&lt;0,0,IF(L15&gt;$J15,$J15,L15))</f>
        <v>0</v>
      </c>
      <c r="Q15" s="156" t="s">
        <v>123</v>
      </c>
      <c r="R15" s="182" t="s">
        <v>359</v>
      </c>
      <c r="S15" s="118">
        <v>117359</v>
      </c>
      <c r="T15" s="338">
        <v>516</v>
      </c>
      <c r="U15" s="338">
        <v>196</v>
      </c>
      <c r="V15" s="167">
        <v>0.75</v>
      </c>
      <c r="W15" s="227"/>
      <c r="X15" s="227"/>
      <c r="Y15" s="227"/>
      <c r="Z15" s="227"/>
    </row>
    <row r="16" spans="1:27" s="39" customFormat="1" ht="38.2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123</v>
      </c>
      <c r="R16" s="183" t="s">
        <v>360</v>
      </c>
      <c r="S16" s="119">
        <v>16932</v>
      </c>
      <c r="T16" s="339">
        <v>325</v>
      </c>
      <c r="U16" s="339">
        <v>32</v>
      </c>
      <c r="V16" s="169">
        <v>0.75</v>
      </c>
      <c r="W16" s="227"/>
      <c r="X16" s="227"/>
      <c r="Y16" s="227"/>
      <c r="Z16" s="227"/>
    </row>
    <row r="17" spans="1:26" s="39" customFormat="1" ht="38.2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123</v>
      </c>
      <c r="R17" s="183" t="s">
        <v>76</v>
      </c>
      <c r="S17" s="119">
        <v>10800</v>
      </c>
      <c r="T17" s="339">
        <v>280</v>
      </c>
      <c r="U17" s="339">
        <v>12</v>
      </c>
      <c r="V17" s="169">
        <v>0.75</v>
      </c>
      <c r="W17" s="227"/>
      <c r="X17" s="227"/>
      <c r="Y17" s="227"/>
      <c r="Z17" s="227"/>
    </row>
    <row r="18" spans="1:26" s="39" customFormat="1" ht="38.2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123</v>
      </c>
      <c r="R18" s="183" t="s">
        <v>77</v>
      </c>
      <c r="S18" s="119">
        <v>13934</v>
      </c>
      <c r="T18" s="339">
        <v>284</v>
      </c>
      <c r="U18" s="339">
        <v>24</v>
      </c>
      <c r="V18" s="169">
        <v>0.75</v>
      </c>
      <c r="W18" s="227"/>
      <c r="X18" s="227"/>
      <c r="Y18" s="227"/>
      <c r="Z18" s="227"/>
    </row>
    <row r="19" spans="1:26" s="39" customFormat="1" ht="38.2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123</v>
      </c>
      <c r="R19" s="183" t="s">
        <v>78</v>
      </c>
      <c r="S19" s="119">
        <v>36688</v>
      </c>
      <c r="T19" s="339">
        <v>184</v>
      </c>
      <c r="U19" s="339">
        <v>118</v>
      </c>
      <c r="V19" s="169">
        <v>0.75</v>
      </c>
      <c r="W19" s="227"/>
      <c r="X19" s="227"/>
      <c r="Y19" s="227"/>
      <c r="Z19" s="227"/>
    </row>
    <row r="20" spans="1:26" s="39" customFormat="1" ht="32.1" hidden="1"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124</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124</v>
      </c>
      <c r="R21" s="183" t="s">
        <v>79</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124</v>
      </c>
      <c r="R22" s="183" t="s">
        <v>80</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124</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124</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124</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124</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124</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124</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124</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124</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124</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124</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124</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124</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0"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256</v>
      </c>
      <c r="C2" s="8"/>
      <c r="D2" s="8"/>
      <c r="E2" s="8"/>
      <c r="F2" s="8"/>
      <c r="G2" s="8"/>
      <c r="H2" s="8"/>
      <c r="I2" s="5"/>
      <c r="L2" s="5" t="s">
        <v>244</v>
      </c>
      <c r="O2" s="8"/>
      <c r="P2" s="8"/>
      <c r="Q2" s="8"/>
      <c r="R2" s="8"/>
      <c r="S2" s="8"/>
      <c r="T2" s="8"/>
      <c r="U2" s="5" t="s">
        <v>186</v>
      </c>
    </row>
    <row r="3" spans="1:21" ht="15.75" customHeight="1">
      <c r="B3" s="8"/>
      <c r="C3" s="8"/>
      <c r="D3" s="8"/>
      <c r="E3" s="8"/>
      <c r="F3" s="8"/>
      <c r="G3" s="8"/>
      <c r="H3" s="8"/>
      <c r="I3" s="8"/>
      <c r="L3" s="5" t="s">
        <v>288</v>
      </c>
      <c r="O3" s="8"/>
      <c r="P3" s="8"/>
      <c r="Q3" s="8"/>
      <c r="R3" s="8"/>
      <c r="S3" s="8"/>
      <c r="T3" s="8"/>
      <c r="U3" s="5" t="s">
        <v>187</v>
      </c>
    </row>
    <row r="4" spans="1:21" ht="15.75" customHeight="1">
      <c r="B4" s="254" t="s">
        <v>255</v>
      </c>
      <c r="C4" s="8"/>
      <c r="D4" s="8"/>
      <c r="E4" s="8"/>
      <c r="F4" s="8"/>
      <c r="G4" s="8"/>
      <c r="H4" s="8"/>
      <c r="I4" s="8"/>
      <c r="L4" s="5" t="s">
        <v>166</v>
      </c>
      <c r="O4" s="8"/>
      <c r="P4" s="8"/>
      <c r="Q4" s="8"/>
      <c r="R4" s="8"/>
      <c r="S4" s="8"/>
      <c r="T4" s="8"/>
    </row>
    <row r="5" spans="1:21" ht="15.75" customHeight="1">
      <c r="B5" s="10" t="s">
        <v>328</v>
      </c>
      <c r="C5" s="8"/>
      <c r="D5" s="8"/>
      <c r="E5" s="8"/>
      <c r="F5" s="8"/>
      <c r="G5" s="8"/>
      <c r="H5" s="8"/>
      <c r="I5" s="8"/>
      <c r="O5" s="8"/>
      <c r="P5" s="8"/>
      <c r="Q5" s="8"/>
      <c r="R5" s="8"/>
      <c r="S5" s="8"/>
      <c r="T5" s="8"/>
    </row>
    <row r="6" spans="1:21" ht="15.75" customHeight="1">
      <c r="A6" s="9"/>
      <c r="B6" s="10" t="s">
        <v>329</v>
      </c>
      <c r="I6" s="5"/>
      <c r="S6" s="5"/>
    </row>
    <row r="7" spans="1:21" ht="15.75">
      <c r="A7" s="10"/>
      <c r="B7" s="10" t="s">
        <v>330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352</v>
      </c>
      <c r="D9" s="418" t="s">
        <v>149</v>
      </c>
      <c r="E9" s="418" t="s">
        <v>155</v>
      </c>
      <c r="F9" s="418" t="s">
        <v>171</v>
      </c>
      <c r="G9" s="425" t="s">
        <v>189</v>
      </c>
      <c r="H9" s="418" t="s">
        <v>331</v>
      </c>
      <c r="I9" s="423" t="s">
        <v>154</v>
      </c>
      <c r="L9" s="257" t="s">
        <v>167</v>
      </c>
      <c r="M9" s="263"/>
      <c r="N9" s="207"/>
      <c r="O9" s="259" t="s">
        <v>167</v>
      </c>
      <c r="P9" s="259" t="s">
        <v>167</v>
      </c>
      <c r="Q9" s="259" t="s">
        <v>167</v>
      </c>
      <c r="R9" s="259" t="s">
        <v>167</v>
      </c>
      <c r="S9" s="240"/>
      <c r="T9" s="256"/>
    </row>
    <row r="10" spans="1:21" s="12" customFormat="1" ht="99" customHeight="1">
      <c r="A10" s="11"/>
      <c r="B10" s="428"/>
      <c r="C10" s="419"/>
      <c r="D10" s="419"/>
      <c r="E10" s="419"/>
      <c r="F10" s="419"/>
      <c r="G10" s="426"/>
      <c r="H10" s="419"/>
      <c r="I10" s="424"/>
      <c r="L10" s="410" t="s">
        <v>122</v>
      </c>
      <c r="M10" s="436" t="s">
        <v>190</v>
      </c>
      <c r="N10" s="414" t="s">
        <v>133</v>
      </c>
      <c r="O10" s="419" t="s">
        <v>131</v>
      </c>
      <c r="P10" s="419" t="s">
        <v>172</v>
      </c>
      <c r="Q10" s="419" t="s">
        <v>284</v>
      </c>
      <c r="R10" s="419" t="s">
        <v>193</v>
      </c>
      <c r="S10" s="419" t="s">
        <v>192</v>
      </c>
      <c r="T10" s="424" t="s">
        <v>132</v>
      </c>
    </row>
    <row r="11" spans="1:21" s="12" customFormat="1" ht="20.100000000000001" customHeight="1">
      <c r="A11" s="11"/>
      <c r="B11" s="428"/>
      <c r="C11" s="180" t="s">
        <v>30</v>
      </c>
      <c r="D11" s="180" t="s">
        <v>31</v>
      </c>
      <c r="E11" s="180" t="s">
        <v>9</v>
      </c>
      <c r="F11" s="225"/>
      <c r="G11" s="180"/>
      <c r="H11" s="180" t="s">
        <v>13</v>
      </c>
      <c r="I11" s="181" t="s">
        <v>9</v>
      </c>
      <c r="L11" s="410"/>
      <c r="M11" s="436"/>
      <c r="N11" s="414"/>
      <c r="O11" s="419"/>
      <c r="P11" s="419"/>
      <c r="Q11" s="419"/>
      <c r="R11" s="419"/>
      <c r="S11" s="419"/>
      <c r="T11" s="424"/>
    </row>
    <row r="12" spans="1:21" s="12" customFormat="1" ht="20.100000000000001" customHeight="1">
      <c r="A12" s="11"/>
      <c r="B12" s="416"/>
      <c r="C12" s="420" t="s">
        <v>130</v>
      </c>
      <c r="D12" s="421"/>
      <c r="E12" s="421"/>
      <c r="F12" s="421"/>
      <c r="G12" s="421"/>
      <c r="H12" s="421"/>
      <c r="I12" s="422"/>
      <c r="L12" s="410"/>
      <c r="M12" s="436"/>
      <c r="N12" s="414"/>
      <c r="O12" s="419"/>
      <c r="P12" s="419"/>
      <c r="Q12" s="419"/>
      <c r="R12" s="419"/>
      <c r="S12" s="419"/>
      <c r="T12" s="424"/>
    </row>
    <row r="13" spans="1:21" s="55" customFormat="1" ht="30" customHeight="1" thickBot="1">
      <c r="A13" s="53"/>
      <c r="B13" s="417"/>
      <c r="C13" s="65"/>
      <c r="D13" s="136"/>
      <c r="E13" s="208">
        <f>SUM(E14:E75)</f>
        <v>0</v>
      </c>
      <c r="F13" s="65"/>
      <c r="G13" s="65"/>
      <c r="H13" s="188"/>
      <c r="I13" s="212">
        <f>SUM(I14:I75)</f>
        <v>0</v>
      </c>
      <c r="J13" s="54"/>
      <c r="L13" s="411"/>
      <c r="M13" s="437"/>
      <c r="N13" s="415"/>
      <c r="O13" s="238" t="s">
        <v>191</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123</v>
      </c>
      <c r="M14" s="235" t="s">
        <v>93</v>
      </c>
      <c r="N14" s="157" t="s">
        <v>332</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123</v>
      </c>
      <c r="M15" s="236" t="s">
        <v>93</v>
      </c>
      <c r="N15" s="159" t="s">
        <v>333</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123</v>
      </c>
      <c r="M16" s="236" t="s">
        <v>93</v>
      </c>
      <c r="N16" s="159" t="s">
        <v>334</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123</v>
      </c>
      <c r="M17" s="236" t="s">
        <v>93</v>
      </c>
      <c r="N17" s="159" t="s">
        <v>335</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123</v>
      </c>
      <c r="M18" s="236" t="s">
        <v>93</v>
      </c>
      <c r="N18" s="159" t="s">
        <v>336</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123</v>
      </c>
      <c r="M19" s="236" t="s">
        <v>93</v>
      </c>
      <c r="N19" s="159" t="s">
        <v>337</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123</v>
      </c>
      <c r="M20" s="236" t="s">
        <v>93</v>
      </c>
      <c r="N20" s="159" t="s">
        <v>338</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123</v>
      </c>
      <c r="M21" s="236" t="s">
        <v>93</v>
      </c>
      <c r="N21" s="159" t="s">
        <v>339</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123</v>
      </c>
      <c r="M22" s="236" t="s">
        <v>93</v>
      </c>
      <c r="N22" s="159" t="s">
        <v>340</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123</v>
      </c>
      <c r="M23" s="236" t="s">
        <v>93</v>
      </c>
      <c r="N23" s="159" t="s">
        <v>341</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123</v>
      </c>
      <c r="M24" s="236" t="s">
        <v>93</v>
      </c>
      <c r="N24" s="159" t="s">
        <v>342</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123</v>
      </c>
      <c r="M25" s="236" t="s">
        <v>93</v>
      </c>
      <c r="N25" s="159" t="s">
        <v>343</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123</v>
      </c>
      <c r="M26" s="236" t="s">
        <v>93</v>
      </c>
      <c r="N26" s="159" t="s">
        <v>344</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123</v>
      </c>
      <c r="M27" s="236" t="s">
        <v>345</v>
      </c>
      <c r="N27" s="159" t="s">
        <v>81</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123</v>
      </c>
      <c r="M28" s="236" t="s">
        <v>345</v>
      </c>
      <c r="N28" s="159" t="s">
        <v>82</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123</v>
      </c>
      <c r="M29" s="236" t="s">
        <v>345</v>
      </c>
      <c r="N29" s="159" t="s">
        <v>83</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123</v>
      </c>
      <c r="M30" s="236" t="s">
        <v>345</v>
      </c>
      <c r="N30" s="159" t="s">
        <v>84</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123</v>
      </c>
      <c r="M31" s="236" t="s">
        <v>345</v>
      </c>
      <c r="N31" s="159" t="s">
        <v>170</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123</v>
      </c>
      <c r="M32" s="236" t="s">
        <v>345</v>
      </c>
      <c r="N32" s="159" t="s">
        <v>85</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123</v>
      </c>
      <c r="M33" s="236" t="s">
        <v>345</v>
      </c>
      <c r="N33" s="159" t="s">
        <v>346</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123</v>
      </c>
      <c r="M34" s="236" t="s">
        <v>345</v>
      </c>
      <c r="N34" s="159" t="s">
        <v>347</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123</v>
      </c>
      <c r="M35" s="236" t="s">
        <v>345</v>
      </c>
      <c r="N35" s="159" t="s">
        <v>335</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123</v>
      </c>
      <c r="M36" s="236" t="s">
        <v>94</v>
      </c>
      <c r="N36" s="159" t="s">
        <v>348</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123</v>
      </c>
      <c r="M37" s="236" t="s">
        <v>94</v>
      </c>
      <c r="N37" s="159" t="s">
        <v>350</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123</v>
      </c>
      <c r="M38" s="236" t="s">
        <v>94</v>
      </c>
      <c r="N38" s="159" t="s">
        <v>343</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123</v>
      </c>
      <c r="M39" s="236" t="s">
        <v>94</v>
      </c>
      <c r="N39" s="159" t="s">
        <v>344</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123</v>
      </c>
      <c r="M40" s="236" t="s">
        <v>345</v>
      </c>
      <c r="N40" s="159" t="s">
        <v>349</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124</v>
      </c>
      <c r="M41" s="236" t="s">
        <v>345</v>
      </c>
      <c r="N41" s="159" t="s">
        <v>351</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124</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124</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124</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124</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124</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124</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124</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124</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124</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124</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124</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124</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124</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124</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124</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124</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124</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124</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124</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124</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124</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124</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124</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124</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124</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124</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124</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124</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124</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124</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124</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124</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124</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124</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election activeCell="C16" sqref="C16"/>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279</v>
      </c>
    </row>
    <row r="4" spans="2:13" ht="21.75" customHeight="1" thickBot="1">
      <c r="B4" s="251" t="s">
        <v>258</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229</v>
      </c>
    </row>
    <row r="11" spans="2:13">
      <c r="B11" s="2" t="s">
        <v>230</v>
      </c>
    </row>
    <row r="12" spans="2:13" ht="4.5" customHeight="1"/>
    <row r="13" spans="2:13">
      <c r="B13" s="67" t="s">
        <v>35</v>
      </c>
      <c r="C13" s="67"/>
      <c r="D13" s="99"/>
      <c r="E13" s="99"/>
      <c r="L13" s="66" t="s">
        <v>34</v>
      </c>
      <c r="M13" s="66"/>
    </row>
    <row r="14" spans="2:13">
      <c r="B14" s="399" t="s">
        <v>227</v>
      </c>
      <c r="C14" s="399"/>
      <c r="D14" s="399"/>
      <c r="E14" s="399"/>
      <c r="G14" s="395" t="s">
        <v>33</v>
      </c>
      <c r="H14" s="396"/>
      <c r="I14" s="396"/>
      <c r="J14" s="397"/>
      <c r="L14" s="253" t="s">
        <v>6</v>
      </c>
    </row>
    <row r="15" spans="2:13" ht="102.75" customHeight="1">
      <c r="B15" s="202" t="s">
        <v>104</v>
      </c>
      <c r="C15" s="202" t="s">
        <v>368</v>
      </c>
      <c r="D15" s="202" t="s">
        <v>141</v>
      </c>
      <c r="E15" s="202" t="s">
        <v>142</v>
      </c>
      <c r="F15" s="59"/>
      <c r="G15" s="203" t="s">
        <v>71</v>
      </c>
      <c r="H15" s="203" t="s">
        <v>72</v>
      </c>
      <c r="I15" s="203" t="s">
        <v>73</v>
      </c>
      <c r="J15" s="203" t="s">
        <v>143</v>
      </c>
      <c r="K15" s="59"/>
      <c r="L15" s="203" t="s">
        <v>144</v>
      </c>
    </row>
    <row r="16" spans="2:13" s="27" customFormat="1" ht="16.5" thickBot="1">
      <c r="B16" s="34" t="s">
        <v>38</v>
      </c>
      <c r="C16" s="34" t="s">
        <v>74</v>
      </c>
      <c r="D16" s="34" t="s">
        <v>153</v>
      </c>
      <c r="E16" s="36" t="s">
        <v>105</v>
      </c>
      <c r="G16" s="34" t="s">
        <v>106</v>
      </c>
      <c r="H16" s="34" t="s">
        <v>107</v>
      </c>
      <c r="I16" s="34" t="s">
        <v>108</v>
      </c>
      <c r="J16" s="36" t="s">
        <v>109</v>
      </c>
      <c r="K16" s="25"/>
      <c r="L16" s="36" t="s">
        <v>110</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228</v>
      </c>
      <c r="C20" s="398"/>
      <c r="D20" s="398"/>
      <c r="E20" s="398"/>
      <c r="G20" s="395" t="s">
        <v>33</v>
      </c>
      <c r="H20" s="396"/>
      <c r="I20" s="396"/>
      <c r="J20" s="397"/>
      <c r="L20" s="253" t="s">
        <v>6</v>
      </c>
    </row>
    <row r="21" spans="2:13" ht="102.75" customHeight="1">
      <c r="B21" s="203" t="s">
        <v>257</v>
      </c>
      <c r="C21" s="203" t="s">
        <v>111</v>
      </c>
      <c r="D21" s="203" t="s">
        <v>126</v>
      </c>
      <c r="E21" s="203" t="s">
        <v>266</v>
      </c>
      <c r="F21" s="59"/>
      <c r="G21" s="203" t="s">
        <v>75</v>
      </c>
      <c r="H21" s="203" t="s">
        <v>65</v>
      </c>
      <c r="I21" s="203" t="s">
        <v>37</v>
      </c>
      <c r="J21" s="203" t="s">
        <v>275</v>
      </c>
      <c r="K21" s="59"/>
      <c r="L21" s="203" t="s">
        <v>278</v>
      </c>
    </row>
    <row r="22" spans="2:13" s="25" customFormat="1" ht="16.5" thickBot="1">
      <c r="B22" s="34" t="s">
        <v>260</v>
      </c>
      <c r="C22" s="34" t="s">
        <v>261</v>
      </c>
      <c r="D22" s="34" t="s">
        <v>263</v>
      </c>
      <c r="E22" s="36" t="s">
        <v>265</v>
      </c>
      <c r="G22" s="34" t="s">
        <v>268</v>
      </c>
      <c r="H22" s="34" t="s">
        <v>270</v>
      </c>
      <c r="I22" s="34" t="s">
        <v>272</v>
      </c>
      <c r="J22" s="36" t="s">
        <v>274</v>
      </c>
      <c r="L22" s="36" t="s">
        <v>277</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91</v>
      </c>
      <c r="B1" s="47" t="s">
        <v>15</v>
      </c>
      <c r="C1" s="47" t="s">
        <v>16</v>
      </c>
      <c r="D1" s="47" t="s">
        <v>17</v>
      </c>
      <c r="E1" s="47" t="s">
        <v>18</v>
      </c>
      <c r="F1" s="47" t="s">
        <v>19</v>
      </c>
    </row>
    <row r="2" spans="1:6">
      <c r="A2" s="48">
        <v>1</v>
      </c>
      <c r="B2" s="48" t="str">
        <f t="shared" ref="B2:B8" si="0">C2&amp;D2&amp;E2&amp;F2</f>
        <v>　・保険料等は、収入保険が0円となりました。</v>
      </c>
      <c r="C2" s="48" t="s">
        <v>99</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96</v>
      </c>
      <c r="F3" s="48" t="s">
        <v>97</v>
      </c>
    </row>
    <row r="4" spans="1:6">
      <c r="A4" s="48">
        <v>3</v>
      </c>
      <c r="B4" s="48" t="e">
        <f t="shared" si="0"/>
        <v>#VALUE!</v>
      </c>
      <c r="C4" s="48" t="s">
        <v>23</v>
      </c>
      <c r="D4" s="48" t="e">
        <f>TEXT('パターン2-4'!L17*-1,"#,##0")</f>
        <v>#VALUE!</v>
      </c>
      <c r="E4" s="48" t="s">
        <v>21</v>
      </c>
      <c r="F4" s="48" t="s">
        <v>97</v>
      </c>
    </row>
    <row r="5" spans="1:6">
      <c r="A5" s="48">
        <v>4</v>
      </c>
      <c r="B5" s="104" t="s">
        <v>100</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98</v>
      </c>
      <c r="D7" s="49" t="str">
        <f>TEXT('パターン2-4'!L23,"#,##0")</f>
        <v/>
      </c>
      <c r="E7" s="48" t="s">
        <v>96</v>
      </c>
      <c r="F7" s="48" t="s">
        <v>97</v>
      </c>
    </row>
    <row r="8" spans="1:6">
      <c r="A8" s="48">
        <v>7</v>
      </c>
      <c r="B8" s="105" t="e">
        <f t="shared" si="0"/>
        <v>#VALUE!</v>
      </c>
      <c r="C8" s="48" t="s">
        <v>98</v>
      </c>
      <c r="D8" s="49" t="e">
        <f>TEXT('パターン2-4'!L23*-1,"#,##0")</f>
        <v>#VALUE!</v>
      </c>
      <c r="E8" s="48" t="s">
        <v>21</v>
      </c>
      <c r="F8" s="48" t="s">
        <v>97</v>
      </c>
    </row>
    <row r="9" spans="1:6">
      <c r="A9" s="48">
        <v>8</v>
      </c>
      <c r="B9" s="103" t="s">
        <v>101</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91</v>
      </c>
      <c r="B1" s="47" t="s">
        <v>15</v>
      </c>
      <c r="C1" s="47" t="s">
        <v>16</v>
      </c>
      <c r="D1" s="47" t="s">
        <v>17</v>
      </c>
      <c r="E1" s="47" t="s">
        <v>18</v>
      </c>
      <c r="F1" s="47" t="s">
        <v>19</v>
      </c>
    </row>
    <row r="2" spans="1:6">
      <c r="A2" s="48">
        <v>1</v>
      </c>
      <c r="B2" s="48" t="str">
        <f t="shared" ref="B2:B8" si="0">C2&amp;D2&amp;E2&amp;F2</f>
        <v>　・保険料等は、収入保険が0円となりました。</v>
      </c>
      <c r="C2" s="48" t="s">
        <v>99</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96</v>
      </c>
      <c r="F3" s="48" t="s">
        <v>97</v>
      </c>
    </row>
    <row r="4" spans="1:6">
      <c r="A4" s="48">
        <v>3</v>
      </c>
      <c r="B4" s="48" t="e">
        <f t="shared" si="0"/>
        <v>#VALUE!</v>
      </c>
      <c r="C4" s="48" t="s">
        <v>23</v>
      </c>
      <c r="D4" s="48" t="e">
        <f>TEXT('パターン3-5'!L17*-1,"#,##0")</f>
        <v>#VALUE!</v>
      </c>
      <c r="E4" s="48" t="s">
        <v>21</v>
      </c>
      <c r="F4" s="48" t="s">
        <v>97</v>
      </c>
    </row>
    <row r="5" spans="1:6">
      <c r="A5" s="48">
        <v>4</v>
      </c>
      <c r="B5" s="104" t="s">
        <v>100</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98</v>
      </c>
      <c r="D7" s="49" t="str">
        <f>TEXT('パターン3-5'!L23,"#,##0")</f>
        <v/>
      </c>
      <c r="E7" s="48" t="s">
        <v>96</v>
      </c>
      <c r="F7" s="48" t="s">
        <v>97</v>
      </c>
    </row>
    <row r="8" spans="1:6">
      <c r="A8" s="48">
        <v>7</v>
      </c>
      <c r="B8" s="105" t="e">
        <f t="shared" si="0"/>
        <v>#VALUE!</v>
      </c>
      <c r="C8" s="48" t="s">
        <v>98</v>
      </c>
      <c r="D8" s="49" t="e">
        <f>TEXT('パターン3-5'!L23*-1,"#,##0")</f>
        <v>#VALUE!</v>
      </c>
      <c r="E8" s="48" t="s">
        <v>21</v>
      </c>
      <c r="F8" s="48" t="s">
        <v>97</v>
      </c>
    </row>
    <row r="9" spans="1:6">
      <c r="A9" s="48">
        <v>8</v>
      </c>
      <c r="B9" s="103" t="s">
        <v>101</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201</v>
      </c>
      <c r="C2" s="2"/>
      <c r="D2" s="2"/>
      <c r="E2" s="2"/>
      <c r="H2" s="2"/>
    </row>
    <row r="3" spans="2:8">
      <c r="B3" s="2"/>
      <c r="C3" s="2"/>
      <c r="D3" s="2"/>
      <c r="E3" s="2"/>
      <c r="H3" s="2"/>
    </row>
    <row r="4" spans="2:8" ht="15.75" customHeight="1">
      <c r="B4" s="251" t="s">
        <v>202</v>
      </c>
      <c r="C4" s="2"/>
      <c r="D4" s="2"/>
      <c r="E4" s="2"/>
      <c r="H4" s="2"/>
    </row>
    <row r="5" spans="2:8" ht="15.75" customHeight="1" thickBot="1">
      <c r="B5" s="2" t="s">
        <v>203</v>
      </c>
      <c r="C5" s="2"/>
      <c r="D5" s="2"/>
      <c r="E5" s="2"/>
      <c r="H5" s="2"/>
    </row>
    <row r="6" spans="2:8" ht="30" customHeight="1" thickBot="1">
      <c r="B6" s="107"/>
      <c r="C6" s="101" t="s">
        <v>173</v>
      </c>
      <c r="D6" s="2"/>
      <c r="E6" s="2"/>
      <c r="H6" s="2"/>
    </row>
    <row r="7" spans="2:8" ht="15.75" customHeight="1">
      <c r="B7" s="101"/>
      <c r="C7" s="2"/>
      <c r="D7" s="2"/>
      <c r="E7" s="2"/>
      <c r="H7" s="2"/>
    </row>
    <row r="8" spans="2:8">
      <c r="B8" s="2" t="s">
        <v>204</v>
      </c>
      <c r="C8" s="2"/>
      <c r="D8" s="3" t="s">
        <v>95</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205</v>
      </c>
      <c r="C12" s="2"/>
      <c r="D12" s="2"/>
      <c r="E12" s="2"/>
      <c r="H12" s="2"/>
    </row>
    <row r="13" spans="2:8" ht="15.75" customHeight="1" thickBot="1">
      <c r="B13" s="2" t="s">
        <v>206</v>
      </c>
      <c r="C13" s="2"/>
      <c r="D13" s="2"/>
      <c r="E13" s="2"/>
      <c r="H13" s="2"/>
    </row>
    <row r="14" spans="2:8" ht="30" customHeight="1" thickBot="1">
      <c r="B14" s="107"/>
      <c r="C14" s="101" t="s">
        <v>173</v>
      </c>
      <c r="D14" s="108"/>
      <c r="E14" s="2"/>
      <c r="H14" s="2"/>
    </row>
    <row r="15" spans="2:8" ht="15.75" customHeight="1">
      <c r="B15" s="101"/>
      <c r="C15" s="2"/>
      <c r="D15" s="2"/>
      <c r="E15" s="2"/>
      <c r="H15" s="2"/>
    </row>
    <row r="16" spans="2:8">
      <c r="B16" s="2" t="s">
        <v>207</v>
      </c>
      <c r="C16" s="102"/>
      <c r="D16" s="3" t="s">
        <v>34</v>
      </c>
      <c r="E16" s="4"/>
      <c r="H16" s="2"/>
    </row>
    <row r="17" spans="2:8" ht="32.25" customHeight="1" thickBot="1">
      <c r="B17" s="203" t="s">
        <v>102</v>
      </c>
      <c r="C17" s="203" t="s">
        <v>103</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C27" sqref="C2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247</v>
      </c>
      <c r="C2" s="2"/>
      <c r="D2" s="2"/>
      <c r="E2" s="2"/>
      <c r="F2" s="2"/>
      <c r="G2" s="3"/>
      <c r="H2" s="2"/>
    </row>
    <row r="3" spans="2:8" ht="10.5" customHeight="1">
      <c r="B3" s="2"/>
      <c r="C3" s="2"/>
      <c r="D3" s="2"/>
      <c r="E3" s="2"/>
      <c r="F3" s="2"/>
      <c r="G3" s="3"/>
      <c r="H3" s="2"/>
    </row>
    <row r="4" spans="2:8">
      <c r="B4" s="251" t="s">
        <v>215</v>
      </c>
      <c r="C4" s="2"/>
      <c r="D4" s="2"/>
      <c r="E4" s="2"/>
      <c r="F4" s="2"/>
      <c r="G4" s="2"/>
      <c r="H4" s="2"/>
    </row>
    <row r="5" spans="2:8">
      <c r="B5" s="2" t="s">
        <v>216</v>
      </c>
      <c r="C5" s="2"/>
      <c r="D5" s="2"/>
      <c r="E5" s="2"/>
      <c r="F5" s="2"/>
      <c r="G5" s="2"/>
      <c r="H5" s="2"/>
    </row>
    <row r="6" spans="2:8" ht="19.5">
      <c r="B6" s="249" t="s">
        <v>208</v>
      </c>
      <c r="C6" s="2"/>
      <c r="D6" s="2"/>
      <c r="E6" s="2"/>
      <c r="F6" s="2"/>
      <c r="G6" s="2"/>
      <c r="H6" s="2"/>
    </row>
    <row r="7" spans="2:8">
      <c r="B7" s="75" t="s">
        <v>290</v>
      </c>
      <c r="C7" s="2"/>
      <c r="D7" s="2"/>
      <c r="E7" s="2"/>
      <c r="F7" s="2"/>
      <c r="G7" s="2"/>
      <c r="H7" s="2"/>
    </row>
    <row r="8" spans="2:8" ht="15.75" customHeight="1">
      <c r="B8" s="2" t="s">
        <v>285</v>
      </c>
      <c r="C8" s="2"/>
      <c r="D8" s="2"/>
      <c r="E8" s="4"/>
      <c r="F8" s="4"/>
      <c r="G8" s="74"/>
      <c r="H8" s="2"/>
    </row>
    <row r="9" spans="2:8" ht="27" customHeight="1">
      <c r="B9" s="250" t="s">
        <v>209</v>
      </c>
      <c r="C9" s="2"/>
      <c r="D9" s="2"/>
      <c r="E9" s="4"/>
      <c r="F9" s="4"/>
      <c r="G9" s="74"/>
      <c r="H9" s="2"/>
    </row>
    <row r="10" spans="2:8" ht="15.75" customHeight="1">
      <c r="B10" s="75" t="s">
        <v>291</v>
      </c>
      <c r="C10" s="2"/>
      <c r="D10" s="2"/>
      <c r="E10" s="4"/>
      <c r="F10" s="4"/>
      <c r="G10" s="74"/>
      <c r="H10" s="2"/>
    </row>
    <row r="11" spans="2:8">
      <c r="B11" s="2"/>
      <c r="C11" s="2"/>
      <c r="D11" s="2"/>
      <c r="E11" s="2"/>
      <c r="F11" s="2"/>
      <c r="G11" s="2"/>
      <c r="H11" s="2"/>
    </row>
    <row r="12" spans="2:8">
      <c r="B12" s="251" t="s">
        <v>212</v>
      </c>
      <c r="C12" s="3" t="s">
        <v>213</v>
      </c>
      <c r="D12" s="2" t="s">
        <v>214</v>
      </c>
      <c r="E12" s="2"/>
      <c r="G12" s="2"/>
      <c r="H12" s="2"/>
    </row>
    <row r="13" spans="2:8">
      <c r="B13" s="2" t="s">
        <v>43</v>
      </c>
      <c r="C13" s="3" t="s">
        <v>44</v>
      </c>
      <c r="D13" s="2"/>
      <c r="E13" s="2"/>
      <c r="G13" s="2"/>
      <c r="H13" s="2"/>
    </row>
    <row r="14" spans="2:8" ht="32.25" thickBot="1">
      <c r="B14" s="216" t="s">
        <v>45</v>
      </c>
      <c r="C14" s="217" t="s">
        <v>174</v>
      </c>
      <c r="D14" s="2"/>
      <c r="E14" s="2"/>
      <c r="G14" s="74"/>
      <c r="H14" s="2"/>
    </row>
    <row r="15" spans="2:8" ht="30" customHeight="1" thickBot="1">
      <c r="B15" s="145" t="s">
        <v>365</v>
      </c>
      <c r="C15" s="109">
        <f>'パターン2-2-1-2'!G10</f>
        <v>0</v>
      </c>
      <c r="D15" s="2"/>
      <c r="E15" s="2"/>
      <c r="F15" s="2"/>
      <c r="G15" s="74"/>
      <c r="H15" s="2"/>
    </row>
    <row r="16" spans="2:8" ht="30" customHeight="1" thickBot="1">
      <c r="B16" s="146" t="s">
        <v>364</v>
      </c>
      <c r="C16" s="109">
        <f>'パターン2-2-2-2'!G10</f>
        <v>0</v>
      </c>
      <c r="D16" s="2"/>
      <c r="E16" s="2"/>
      <c r="F16" s="2"/>
      <c r="G16" s="74"/>
      <c r="H16" s="2"/>
    </row>
    <row r="17" spans="2:8" ht="30" customHeight="1" thickBot="1">
      <c r="B17" s="146" t="s">
        <v>363</v>
      </c>
      <c r="C17" s="109">
        <f>'パターン2-2-3-2'!G10</f>
        <v>0</v>
      </c>
      <c r="D17" s="2"/>
      <c r="E17" s="2"/>
      <c r="F17" s="2"/>
      <c r="G17" s="74"/>
      <c r="H17" s="2"/>
    </row>
    <row r="18" spans="2:8" ht="30" customHeight="1" thickBot="1">
      <c r="B18" s="146" t="s">
        <v>362</v>
      </c>
      <c r="C18" s="109">
        <f>'パターン2-2-4-2'!G10</f>
        <v>0</v>
      </c>
      <c r="D18" s="2"/>
      <c r="E18" s="2"/>
      <c r="F18" s="2"/>
      <c r="G18" s="74"/>
      <c r="H18" s="2"/>
    </row>
    <row r="19" spans="2:8" ht="30" customHeight="1" thickBot="1">
      <c r="B19" s="146" t="s">
        <v>361</v>
      </c>
      <c r="C19" s="109">
        <f>'パターン2-2-5-2'!G10</f>
        <v>0</v>
      </c>
      <c r="D19" s="2"/>
      <c r="E19" s="2"/>
      <c r="F19" s="2"/>
      <c r="G19" s="74"/>
      <c r="H19" s="2"/>
    </row>
    <row r="20" spans="2:8" ht="30" hidden="1" customHeight="1" thickBot="1">
      <c r="B20" s="146" t="s">
        <v>210</v>
      </c>
      <c r="C20" s="109"/>
      <c r="D20" s="2"/>
      <c r="E20" s="2"/>
      <c r="F20" s="2"/>
      <c r="G20" s="74"/>
      <c r="H20" s="2"/>
    </row>
    <row r="21" spans="2:8" ht="30" hidden="1" customHeight="1" thickBot="1">
      <c r="B21" s="146" t="s">
        <v>211</v>
      </c>
      <c r="C21" s="109"/>
      <c r="D21" s="2"/>
      <c r="E21" s="2"/>
      <c r="F21" s="2"/>
      <c r="G21" s="74"/>
      <c r="H21" s="2"/>
    </row>
    <row r="22" spans="2:8" ht="15.75" customHeight="1">
      <c r="B22" s="2"/>
      <c r="C22" s="2"/>
      <c r="D22" s="2"/>
      <c r="E22" s="2"/>
      <c r="F22" s="2"/>
      <c r="G22" s="2"/>
      <c r="H22" s="2"/>
    </row>
    <row r="23" spans="2:8">
      <c r="B23" s="2" t="s">
        <v>217</v>
      </c>
      <c r="C23" s="2"/>
      <c r="E23" s="3"/>
      <c r="F23" s="3"/>
      <c r="G23" s="72"/>
      <c r="H23" s="2"/>
    </row>
    <row r="24" spans="2:8">
      <c r="B24" s="2" t="s">
        <v>366</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1" t="s">
        <v>218</v>
      </c>
      <c r="C28" s="2"/>
      <c r="D28" s="4"/>
      <c r="E28" s="4"/>
      <c r="F28" s="4"/>
      <c r="G28" s="74"/>
      <c r="H28" s="2"/>
    </row>
    <row r="29" spans="2:8" ht="15.75" customHeight="1">
      <c r="B29" s="2" t="s">
        <v>219</v>
      </c>
      <c r="C29" s="2"/>
      <c r="D29" s="4"/>
      <c r="E29" s="4"/>
      <c r="F29" s="4"/>
      <c r="G29" s="74"/>
      <c r="H29" s="2"/>
    </row>
    <row r="30" spans="2:8" ht="15.75" customHeight="1" thickBot="1">
      <c r="B30" s="2" t="s">
        <v>220</v>
      </c>
      <c r="C30" s="2"/>
      <c r="D30" s="4"/>
      <c r="E30" s="4"/>
      <c r="F30" s="4"/>
      <c r="G30" s="74"/>
      <c r="H30" s="2"/>
    </row>
    <row r="31" spans="2:8" ht="24.95" customHeight="1" thickBot="1">
      <c r="B31" s="110" t="s">
        <v>365</v>
      </c>
      <c r="C31" s="147"/>
      <c r="D31" s="4"/>
      <c r="E31" s="4"/>
      <c r="F31" s="4"/>
      <c r="G31" s="74"/>
      <c r="H31" s="2"/>
    </row>
    <row r="32" spans="2:8" ht="15.75" customHeight="1">
      <c r="B32" s="2"/>
      <c r="D32" s="4"/>
      <c r="E32" s="4"/>
      <c r="F32" s="4"/>
      <c r="G32" s="74"/>
      <c r="H32" s="2"/>
    </row>
    <row r="33" spans="2:8">
      <c r="B33" s="2" t="s">
        <v>207</v>
      </c>
      <c r="E33" s="3" t="s">
        <v>44</v>
      </c>
      <c r="G33" s="74"/>
      <c r="H33" s="2"/>
    </row>
    <row r="34" spans="2:8" ht="32.25" thickBot="1">
      <c r="B34" s="203" t="str">
        <f>"過去の"&amp;"収入金額"&amp;CHAR(10)&amp;"("&amp;'パターン2-1'!$B$31&amp;")"</f>
        <v>過去の収入金額
(平成29年)</v>
      </c>
      <c r="C34" s="203" t="s">
        <v>102</v>
      </c>
      <c r="D34" s="203" t="s">
        <v>103</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280</v>
      </c>
      <c r="C37" s="2"/>
      <c r="D37" s="4"/>
      <c r="E37" s="4"/>
      <c r="F37" s="4"/>
      <c r="G37" s="74"/>
      <c r="H37" s="2"/>
    </row>
    <row r="38" spans="2:8" ht="15.75" hidden="1" customHeight="1">
      <c r="B38" s="2" t="s">
        <v>281</v>
      </c>
      <c r="C38" s="2"/>
      <c r="D38" s="4"/>
      <c r="E38" s="4"/>
      <c r="F38" s="4"/>
      <c r="G38" s="74"/>
      <c r="H38" s="2"/>
    </row>
    <row r="39" spans="2:8" hidden="1">
      <c r="B39" s="2" t="s">
        <v>217</v>
      </c>
      <c r="C39" s="2"/>
      <c r="E39" s="3"/>
      <c r="F39" s="3"/>
      <c r="G39" s="72"/>
      <c r="H39" s="2"/>
    </row>
    <row r="40" spans="2:8" hidden="1">
      <c r="B40" s="2" t="s">
        <v>224</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207</v>
      </c>
      <c r="E44" s="3" t="s">
        <v>34</v>
      </c>
      <c r="G44" s="74"/>
      <c r="H44" s="2"/>
    </row>
    <row r="45" spans="2:8" ht="16.5" hidden="1" thickBot="1">
      <c r="B45" s="203" t="s">
        <v>225</v>
      </c>
      <c r="C45" s="203" t="s">
        <v>102</v>
      </c>
      <c r="D45" s="203" t="s">
        <v>103</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282</v>
      </c>
      <c r="C48" s="2"/>
      <c r="D48" s="4"/>
      <c r="E48" s="4"/>
      <c r="F48" s="4"/>
      <c r="G48" s="74"/>
      <c r="H48" s="2"/>
    </row>
    <row r="49" spans="2:8" ht="15.75" hidden="1" customHeight="1">
      <c r="B49" s="2" t="s">
        <v>283</v>
      </c>
      <c r="C49" s="2"/>
      <c r="D49" s="4"/>
      <c r="E49" s="4"/>
      <c r="F49" s="4"/>
      <c r="G49" s="74"/>
      <c r="H49" s="2"/>
    </row>
    <row r="50" spans="2:8" hidden="1">
      <c r="B50" s="2" t="s">
        <v>217</v>
      </c>
      <c r="C50" s="2"/>
      <c r="E50" s="3"/>
      <c r="F50" s="3"/>
      <c r="G50" s="72"/>
      <c r="H50" s="2"/>
    </row>
    <row r="51" spans="2:8" hidden="1">
      <c r="B51" s="2" t="s">
        <v>226</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207</v>
      </c>
      <c r="E55" s="3" t="s">
        <v>34</v>
      </c>
      <c r="G55" s="74"/>
      <c r="H55" s="2"/>
    </row>
    <row r="56" spans="2:8" ht="16.5" hidden="1" thickBot="1">
      <c r="B56" s="203" t="s">
        <v>225</v>
      </c>
      <c r="C56" s="203" t="s">
        <v>102</v>
      </c>
      <c r="D56" s="203" t="s">
        <v>103</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221</v>
      </c>
      <c r="C59" s="2"/>
      <c r="D59" s="2"/>
      <c r="E59" s="72"/>
      <c r="F59" s="72"/>
      <c r="G59" s="72"/>
      <c r="H59" s="2"/>
    </row>
    <row r="60" spans="2:8">
      <c r="B60" s="76" t="s">
        <v>222</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223</v>
      </c>
      <c r="C64" s="2"/>
      <c r="D64" s="2"/>
      <c r="E64" s="4"/>
      <c r="F64" s="4"/>
      <c r="G64" s="74"/>
      <c r="H64" s="2"/>
    </row>
    <row r="65" spans="2:8" ht="15.75" customHeight="1">
      <c r="B65" s="76" t="s">
        <v>286</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activeCell="B27" sqref="B27"/>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46</v>
      </c>
      <c r="C2" s="79" t="s">
        <v>47</v>
      </c>
      <c r="D2" s="185" t="str">
        <f>'パターン2-1'!B15</f>
        <v>平成29年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134</v>
      </c>
      <c r="C7" s="376" t="s">
        <v>135</v>
      </c>
      <c r="D7" s="376" t="s">
        <v>112</v>
      </c>
      <c r="E7" s="374" t="s">
        <v>136</v>
      </c>
      <c r="F7" s="375"/>
      <c r="G7" s="363" t="s">
        <v>137</v>
      </c>
    </row>
    <row r="8" spans="1:10" s="88" customFormat="1" ht="15.75">
      <c r="A8" s="87"/>
      <c r="B8" s="197"/>
      <c r="C8" s="377"/>
      <c r="D8" s="377"/>
      <c r="E8" s="198" t="s">
        <v>49</v>
      </c>
      <c r="F8" s="199" t="s">
        <v>50</v>
      </c>
      <c r="G8" s="364"/>
      <c r="J8" s="87" t="s">
        <v>294</v>
      </c>
    </row>
    <row r="9" spans="1:10" s="88" customFormat="1" ht="15" customHeight="1">
      <c r="A9" s="87"/>
      <c r="B9" s="365" t="s">
        <v>175</v>
      </c>
      <c r="C9" s="368" t="s">
        <v>36</v>
      </c>
      <c r="D9" s="369"/>
      <c r="E9" s="369"/>
      <c r="F9" s="369"/>
      <c r="G9" s="370"/>
      <c r="J9" s="87" t="s">
        <v>314</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296</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'パターン2-1'!B15</f>
        <v>平成29年</v>
      </c>
      <c r="F2" s="77"/>
      <c r="G2" s="77"/>
    </row>
    <row r="3" spans="1:8" ht="15.75" customHeight="1">
      <c r="B3" s="81"/>
      <c r="C3" s="81"/>
      <c r="D3" s="77"/>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113</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'パターン2-1'!B16</f>
        <v>平成28年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48</v>
      </c>
      <c r="C7" s="376" t="s">
        <v>135</v>
      </c>
      <c r="D7" s="376" t="s">
        <v>112</v>
      </c>
      <c r="E7" s="374" t="s">
        <v>136</v>
      </c>
      <c r="F7" s="375"/>
      <c r="G7" s="363" t="s">
        <v>139</v>
      </c>
    </row>
    <row r="8" spans="1:10" s="201" customFormat="1" ht="15.75">
      <c r="A8" s="200"/>
      <c r="B8" s="197"/>
      <c r="C8" s="377"/>
      <c r="D8" s="377"/>
      <c r="E8" s="198" t="s">
        <v>49</v>
      </c>
      <c r="F8" s="199" t="s">
        <v>50</v>
      </c>
      <c r="G8" s="364"/>
      <c r="J8" s="87" t="s">
        <v>294</v>
      </c>
    </row>
    <row r="9" spans="1:10" s="201" customFormat="1" ht="15" customHeight="1">
      <c r="A9" s="200"/>
      <c r="B9" s="365" t="s">
        <v>175</v>
      </c>
      <c r="C9" s="368" t="s">
        <v>36</v>
      </c>
      <c r="D9" s="369"/>
      <c r="E9" s="369"/>
      <c r="F9" s="369"/>
      <c r="G9" s="370"/>
      <c r="J9" s="87" t="s">
        <v>315</v>
      </c>
    </row>
    <row r="10" spans="1:10" s="201" customFormat="1" ht="15" customHeight="1">
      <c r="A10" s="200"/>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'パターン2-1'!B16</f>
        <v>平成28年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113</v>
      </c>
      <c r="C7" s="385" t="s">
        <v>54</v>
      </c>
      <c r="D7" s="385" t="s">
        <v>55</v>
      </c>
      <c r="E7" s="385" t="s">
        <v>56</v>
      </c>
      <c r="F7" s="385" t="s">
        <v>57</v>
      </c>
      <c r="G7" s="380" t="s">
        <v>140</v>
      </c>
    </row>
    <row r="8" spans="1:8" s="201" customFormat="1" ht="15" customHeight="1">
      <c r="A8" s="200"/>
      <c r="B8" s="379"/>
      <c r="C8" s="386"/>
      <c r="D8" s="386"/>
      <c r="E8" s="387"/>
      <c r="F8" s="386"/>
      <c r="G8" s="381"/>
    </row>
    <row r="9" spans="1:8" s="201" customFormat="1" ht="15" customHeight="1">
      <c r="A9" s="200"/>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'パターン2-1'!B17</f>
        <v>平成27年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135</v>
      </c>
      <c r="D7" s="376" t="s">
        <v>112</v>
      </c>
      <c r="E7" s="374" t="s">
        <v>136</v>
      </c>
      <c r="F7" s="375"/>
      <c r="G7" s="363" t="s">
        <v>139</v>
      </c>
    </row>
    <row r="8" spans="1:10" s="88" customFormat="1" ht="15.75">
      <c r="A8" s="87"/>
      <c r="B8" s="197"/>
      <c r="C8" s="377"/>
      <c r="D8" s="377"/>
      <c r="E8" s="198" t="s">
        <v>49</v>
      </c>
      <c r="F8" s="199" t="s">
        <v>50</v>
      </c>
      <c r="G8" s="364"/>
      <c r="J8" s="87" t="s">
        <v>294</v>
      </c>
    </row>
    <row r="9" spans="1:10" s="88" customFormat="1" ht="15" customHeight="1">
      <c r="A9" s="87"/>
      <c r="B9" s="365" t="s">
        <v>175</v>
      </c>
      <c r="C9" s="368" t="s">
        <v>36</v>
      </c>
      <c r="D9" s="369"/>
      <c r="E9" s="369"/>
      <c r="F9" s="369"/>
      <c r="G9" s="370"/>
      <c r="J9" s="87" t="s">
        <v>315</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2018-06-14T08:25:25Z</dcterms:modified>
</cp:coreProperties>
</file>